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05" yWindow="2865" windowWidth="13005" windowHeight="11760" tabRatio="749"/>
  </bookViews>
  <sheets>
    <sheet name="ELEKTRO troskovnik-2.DIO" sheetId="1" r:id="rId1"/>
  </sheets>
  <definedNames>
    <definedName name="_xlnm.Print_Titles" localSheetId="0">'ELEKTRO troskovnik-2.DIO'!$21:$22</definedName>
    <definedName name="_xlnm.Print_Area" localSheetId="0">'ELEKTRO troskovnik-2.DIO'!$A$1:$K$334</definedName>
  </definedNames>
  <calcPr calcId="145621"/>
</workbook>
</file>

<file path=xl/calcChain.xml><?xml version="1.0" encoding="utf-8"?>
<calcChain xmlns="http://schemas.openxmlformats.org/spreadsheetml/2006/main">
  <c r="C129" i="1" l="1"/>
  <c r="B129" i="1"/>
  <c r="C168" i="1" l="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6" i="1"/>
  <c r="C217" i="1"/>
  <c r="C218" i="1"/>
  <c r="C219" i="1"/>
  <c r="C220" i="1"/>
  <c r="C221" i="1"/>
  <c r="C222" i="1"/>
  <c r="C223" i="1"/>
  <c r="C224" i="1"/>
  <c r="C227" i="1"/>
  <c r="C228" i="1"/>
  <c r="C229" i="1"/>
  <c r="C230" i="1"/>
  <c r="C231" i="1"/>
  <c r="C232" i="1"/>
  <c r="C233" i="1"/>
  <c r="C234" i="1"/>
  <c r="C235" i="1"/>
  <c r="C236" i="1"/>
  <c r="C23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6" i="1"/>
  <c r="B217" i="1"/>
  <c r="B218" i="1"/>
  <c r="B219" i="1"/>
  <c r="B220" i="1"/>
  <c r="B221" i="1"/>
  <c r="B222" i="1"/>
  <c r="B223" i="1"/>
  <c r="B224" i="1"/>
  <c r="B227" i="1"/>
  <c r="B228" i="1"/>
  <c r="B229" i="1"/>
  <c r="B230" i="1"/>
  <c r="B231" i="1"/>
  <c r="B232" i="1"/>
  <c r="B233" i="1"/>
  <c r="B234" i="1"/>
  <c r="B235" i="1"/>
  <c r="B236" i="1"/>
  <c r="B237" i="1"/>
  <c r="F309" i="1"/>
  <c r="C311" i="1"/>
  <c r="B27" i="1" l="1"/>
  <c r="B245" i="1" l="1"/>
  <c r="B246" i="1"/>
  <c r="B247" i="1"/>
  <c r="B248" i="1"/>
  <c r="B249" i="1"/>
  <c r="B250" i="1"/>
  <c r="B251" i="1"/>
  <c r="B252" i="1"/>
  <c r="B253" i="1"/>
  <c r="B254" i="1"/>
  <c r="B255" i="1"/>
  <c r="B256" i="1"/>
  <c r="B257" i="1"/>
  <c r="B258" i="1"/>
  <c r="C262" i="1" l="1"/>
  <c r="C263" i="1"/>
  <c r="B262" i="1"/>
  <c r="B263" i="1"/>
  <c r="C245" i="1"/>
  <c r="C246" i="1"/>
  <c r="C247" i="1"/>
  <c r="C248" i="1"/>
  <c r="C249" i="1"/>
  <c r="C250" i="1"/>
  <c r="C251" i="1"/>
  <c r="C252" i="1"/>
  <c r="C253" i="1"/>
  <c r="C254" i="1"/>
  <c r="C255" i="1"/>
  <c r="C256" i="1"/>
  <c r="C257" i="1"/>
  <c r="C258" i="1"/>
  <c r="C259" i="1"/>
  <c r="C260" i="1"/>
  <c r="C261" i="1"/>
  <c r="C244" i="1"/>
  <c r="B244" i="1"/>
  <c r="C127" i="1" l="1"/>
  <c r="B127" i="1"/>
  <c r="B61" i="1" l="1"/>
  <c r="C61" i="1"/>
  <c r="B62" i="1"/>
  <c r="C62" i="1"/>
  <c r="B259" i="1"/>
  <c r="B260" i="1"/>
  <c r="B261" i="1"/>
  <c r="B264" i="1"/>
  <c r="C264" i="1"/>
  <c r="B152" i="1"/>
  <c r="C152" i="1"/>
  <c r="B153" i="1"/>
  <c r="C153" i="1"/>
  <c r="B154" i="1"/>
  <c r="C154" i="1"/>
  <c r="B155" i="1"/>
  <c r="C155" i="1"/>
  <c r="B156" i="1"/>
  <c r="C156" i="1"/>
  <c r="B157" i="1"/>
  <c r="C157" i="1"/>
  <c r="B158" i="1"/>
  <c r="C158" i="1"/>
  <c r="B159" i="1"/>
  <c r="C159" i="1"/>
  <c r="B160" i="1"/>
  <c r="C160" i="1"/>
  <c r="B161" i="1"/>
  <c r="C161" i="1"/>
  <c r="B162" i="1"/>
  <c r="C162" i="1"/>
  <c r="B163" i="1"/>
  <c r="C163" i="1"/>
  <c r="B164" i="1"/>
  <c r="C164" i="1"/>
  <c r="B166" i="1"/>
  <c r="C166" i="1"/>
  <c r="B167" i="1"/>
  <c r="C167" i="1"/>
  <c r="B238" i="1"/>
  <c r="C238" i="1"/>
  <c r="B132" i="1"/>
  <c r="C132" i="1"/>
  <c r="B133" i="1"/>
  <c r="C133" i="1"/>
  <c r="B134" i="1"/>
  <c r="C134" i="1"/>
  <c r="B135" i="1"/>
  <c r="C135" i="1"/>
  <c r="B136" i="1"/>
  <c r="C136" i="1"/>
  <c r="B137" i="1"/>
  <c r="C137" i="1"/>
  <c r="B138" i="1"/>
  <c r="C138" i="1"/>
  <c r="B139" i="1"/>
  <c r="C139" i="1"/>
  <c r="B140" i="1"/>
  <c r="C140" i="1"/>
  <c r="P239" i="1" l="1"/>
  <c r="B103" i="1" l="1"/>
  <c r="C103" i="1"/>
  <c r="B104" i="1"/>
  <c r="C104" i="1"/>
  <c r="B105" i="1"/>
  <c r="C105" i="1"/>
  <c r="B106" i="1"/>
  <c r="C106" i="1"/>
  <c r="B108" i="1"/>
  <c r="C108" i="1"/>
  <c r="B109" i="1"/>
  <c r="C109" i="1"/>
  <c r="B110" i="1"/>
  <c r="C110" i="1"/>
  <c r="B111" i="1"/>
  <c r="C111" i="1"/>
  <c r="B112" i="1"/>
  <c r="C112" i="1"/>
  <c r="B113" i="1"/>
  <c r="C113" i="1"/>
  <c r="B114" i="1"/>
  <c r="C114" i="1"/>
  <c r="B115" i="1"/>
  <c r="C115" i="1"/>
  <c r="B116" i="1"/>
  <c r="C116" i="1"/>
  <c r="B117" i="1"/>
  <c r="C117" i="1"/>
  <c r="B118" i="1"/>
  <c r="C118" i="1"/>
  <c r="B119" i="1"/>
  <c r="C119" i="1"/>
  <c r="B120" i="1"/>
  <c r="C120" i="1"/>
  <c r="B122" i="1"/>
  <c r="C122" i="1"/>
  <c r="B123" i="1"/>
  <c r="C123" i="1"/>
  <c r="B130" i="1"/>
  <c r="C130" i="1"/>
  <c r="B131" i="1"/>
  <c r="C131" i="1"/>
  <c r="B73" i="1"/>
  <c r="C73" i="1"/>
  <c r="B74" i="1"/>
  <c r="C74" i="1"/>
  <c r="B75" i="1"/>
  <c r="C75" i="1"/>
  <c r="B76" i="1"/>
  <c r="C76" i="1"/>
  <c r="B77" i="1"/>
  <c r="C77" i="1"/>
  <c r="B78" i="1"/>
  <c r="C78" i="1"/>
  <c r="B79" i="1"/>
  <c r="C79" i="1"/>
  <c r="B80" i="1"/>
  <c r="C80" i="1"/>
  <c r="B81" i="1"/>
  <c r="C81" i="1"/>
  <c r="B82" i="1"/>
  <c r="C82" i="1"/>
  <c r="B83" i="1"/>
  <c r="C83" i="1"/>
  <c r="B84" i="1"/>
  <c r="C84" i="1"/>
  <c r="B85" i="1"/>
  <c r="C85" i="1"/>
  <c r="B86" i="1"/>
  <c r="C86" i="1"/>
  <c r="B87" i="1"/>
  <c r="C87" i="1"/>
  <c r="B88" i="1"/>
  <c r="C88" i="1"/>
  <c r="B89" i="1"/>
  <c r="C89" i="1"/>
  <c r="B90" i="1"/>
  <c r="C90" i="1"/>
  <c r="B91" i="1"/>
  <c r="C91" i="1"/>
  <c r="B92" i="1"/>
  <c r="C92" i="1"/>
  <c r="B57" i="1" l="1"/>
  <c r="C57" i="1"/>
  <c r="B58" i="1"/>
  <c r="C58" i="1"/>
  <c r="B59" i="1"/>
  <c r="C59" i="1"/>
  <c r="B60" i="1"/>
  <c r="C60" i="1"/>
  <c r="B63" i="1"/>
  <c r="C63" i="1"/>
  <c r="B64" i="1"/>
  <c r="C64" i="1"/>
  <c r="B65" i="1"/>
  <c r="C65" i="1"/>
  <c r="B66" i="1"/>
  <c r="C66" i="1"/>
  <c r="B67" i="1"/>
  <c r="C67" i="1"/>
  <c r="B68" i="1"/>
  <c r="C68" i="1"/>
  <c r="B69" i="1"/>
  <c r="C69" i="1"/>
  <c r="B70" i="1"/>
  <c r="C70" i="1"/>
  <c r="B71" i="1"/>
  <c r="C71" i="1"/>
  <c r="B72" i="1"/>
  <c r="C72" i="1"/>
  <c r="B286" i="1" l="1"/>
  <c r="C286" i="1"/>
  <c r="B287" i="1"/>
  <c r="C287" i="1"/>
  <c r="B288" i="1"/>
  <c r="C288" i="1"/>
  <c r="B289" i="1"/>
  <c r="C289" i="1"/>
  <c r="B290" i="1"/>
  <c r="C290" i="1"/>
  <c r="B291" i="1"/>
  <c r="C291" i="1"/>
  <c r="B292" i="1"/>
  <c r="C292" i="1"/>
  <c r="B293" i="1"/>
  <c r="C293" i="1"/>
  <c r="B294" i="1"/>
  <c r="C294" i="1"/>
  <c r="B295" i="1"/>
  <c r="C295" i="1"/>
  <c r="B296" i="1"/>
  <c r="C296" i="1"/>
  <c r="B297" i="1"/>
  <c r="C297" i="1"/>
  <c r="B298" i="1"/>
  <c r="C298" i="1"/>
  <c r="C27" i="1" l="1"/>
  <c r="B28" i="1"/>
  <c r="C28" i="1"/>
  <c r="B29" i="1"/>
  <c r="C29" i="1"/>
  <c r="B30" i="1"/>
  <c r="C30" i="1"/>
  <c r="B31" i="1"/>
  <c r="C31" i="1"/>
  <c r="B32" i="1"/>
  <c r="C32" i="1"/>
  <c r="B33" i="1"/>
  <c r="C33" i="1"/>
  <c r="B34" i="1"/>
  <c r="C34" i="1"/>
  <c r="B35" i="1"/>
  <c r="C35" i="1"/>
  <c r="B36" i="1"/>
  <c r="C36" i="1"/>
  <c r="B37" i="1"/>
  <c r="C37" i="1"/>
  <c r="B38" i="1"/>
  <c r="C38" i="1"/>
  <c r="B39" i="1"/>
  <c r="C39" i="1"/>
  <c r="B40" i="1"/>
  <c r="C40" i="1"/>
  <c r="B41" i="1"/>
  <c r="C41" i="1"/>
  <c r="B42" i="1"/>
  <c r="C42" i="1"/>
  <c r="B43" i="1"/>
  <c r="C43" i="1"/>
  <c r="B44" i="1"/>
  <c r="C44" i="1"/>
  <c r="B45" i="1"/>
  <c r="C45" i="1"/>
  <c r="B46" i="1"/>
  <c r="C46" i="1"/>
  <c r="B47" i="1"/>
  <c r="C47" i="1"/>
  <c r="B56" i="1" l="1"/>
  <c r="C56" i="1"/>
  <c r="B48" i="1" l="1"/>
  <c r="C48" i="1"/>
  <c r="C102" i="1" l="1"/>
  <c r="B102" i="1"/>
  <c r="F321" i="1" l="1"/>
  <c r="C285" i="1"/>
  <c r="B285" i="1"/>
  <c r="C321" i="1"/>
  <c r="H301" i="1"/>
  <c r="B299" i="1"/>
  <c r="A299" i="1"/>
  <c r="C309" i="1"/>
  <c r="F311" i="1"/>
  <c r="C313" i="1"/>
  <c r="F313" i="1"/>
  <c r="C315" i="1"/>
  <c r="F315" i="1"/>
  <c r="C317" i="1"/>
  <c r="F317" i="1"/>
  <c r="H265" i="1"/>
  <c r="C272" i="1" l="1"/>
  <c r="B272" i="1"/>
  <c r="C151" i="1"/>
  <c r="B151" i="1"/>
  <c r="F319" i="1"/>
  <c r="C319" i="1"/>
  <c r="H280" i="1"/>
  <c r="H239" i="1"/>
  <c r="H142" i="1"/>
  <c r="H94" i="1"/>
  <c r="H49" i="1"/>
</calcChain>
</file>

<file path=xl/sharedStrings.xml><?xml version="1.0" encoding="utf-8"?>
<sst xmlns="http://schemas.openxmlformats.org/spreadsheetml/2006/main" count="390" uniqueCount="185">
  <si>
    <t>xx</t>
  </si>
  <si>
    <t>Red.br.</t>
  </si>
  <si>
    <t>OPIS RADA</t>
  </si>
  <si>
    <t>Jed.mj.</t>
  </si>
  <si>
    <t>Jed.cij.</t>
  </si>
  <si>
    <t>Ukupno</t>
  </si>
  <si>
    <t>kom</t>
  </si>
  <si>
    <t>OPĆI UVJETI</t>
  </si>
  <si>
    <t>A.</t>
  </si>
  <si>
    <t>Opći uvjeti izvođenja radova</t>
  </si>
  <si>
    <t>Količine radova koje nakon dovršenja čitavog posla nije moguće provjeriti neposredno izmjerom treba po izvršenju pojedinog takvog rada preuzeti Nadzorni inženjer. 
Nadzorni inženjer i predstavnik Izvođača radova unositi će u građevinsku knjigu količine tih radova sa svim potrebnim skicama i izmjerama, te će svojim potpisima jamčiti za njihovu točnost. 
Samo tako utvrđeni radovi mogu se uzeti u obzir kod izrade privremenog ili konačnog obračuna radova. 
U svim slučajevima potrebe izmjena ili nadopuna projekta ili njegovih dijelova odluku o tome donositi će sporazumno Projektant, Nadzorni inženjer (kao predstavnik Investitora) i predstavnik Izvođača, a tu svoju odluku unosit će u Građevinski dnevnik.</t>
  </si>
  <si>
    <t xml:space="preserve">Ponuđač je dužan izvršiti pregled budućeg gradilišta kako bi ponuđena cijena obuhvaćala sve troškove izvedbe radova. 
Ponuđač je dužan proučiti ponudbenu dokumentaciju te u slučaju nejasnoća ili grešaka dostaviti upit investitoru. 
Nakon dovršenja gradnje Izvoditelj će predati posve uređeno gradilište i okolinu građevine predstavniku Investitora uz prisutnost Projektanta. 
Obveza Izvoditelja je na propisan način zbrinuti višak materijala  što je obuhvaćeno jediničnim cijenama Troškovnika. 
Ta obveza također podrazumijeva pronalaženje lokacija odlagališta, izradu projekta njihova uređenja te pribavljanje pripadajućih suglasnosti nadležnih institucija, Nadzora, Glavnog projektanta i Investitora. </t>
  </si>
  <si>
    <t>B.</t>
  </si>
  <si>
    <t xml:space="preserve">UKUPNO STAVKA </t>
  </si>
  <si>
    <t>U ovom troškovniku izložene cijene odnose se na jediničnu mjeru izvršenog rada. Prema tome, jedinične cijene obuhvaćaju sav rad, opremu, materijal, režiju gradilišta i uprave poduzeća, sva davanja te zaradu poduzeća. U cijene ulaze svi troškovi potrebni za izvedbu predmetnih radova uključujući dobavu potrebnih materijala, pomoćnim radovima, pomoćnim napravama i drugim sredstvima potrebnim za ispravnu izvedbu.
U stavkama su uračunati svi radovi potrebni za ispravno dovršenje predmetnih radova, na osnovi normi, propisa i priznatih pravila tehničke struke. 
Tako su u stavkama uračunati troškovi propisnog zbrinjavanja viška materijala, nabave gradiva, nadzorni, rukovodeći i drugi poslovi poduzeća, troškovi skela, oplata, alata, sprava i strojeva, svi sitni metalni i drugi dijelovi potrebni kod građenja, potrebna osiguranja tijekom radova, signali na građevini danju i noću, čuvanje, dovodi struje i sl, ukratko, sve što je posredno ili neposredno potrebno za izvršenje radova po projektu.</t>
  </si>
  <si>
    <t>kod</t>
  </si>
  <si>
    <t>brojanje</t>
  </si>
  <si>
    <t>kpl</t>
  </si>
  <si>
    <t>-</t>
  </si>
  <si>
    <t>C.</t>
  </si>
  <si>
    <t>D.</t>
  </si>
  <si>
    <t>E.</t>
  </si>
  <si>
    <t>F.</t>
  </si>
  <si>
    <t>G.</t>
  </si>
  <si>
    <t>m</t>
  </si>
  <si>
    <t>x</t>
  </si>
  <si>
    <t>Atest ugrađene opreme i kabela</t>
  </si>
  <si>
    <t>Atest o izvršenom mjerenju otpora izolacije od strane pravne osobe koja nije sudjelovala u izvođenju</t>
  </si>
  <si>
    <t>Atest o izvršenom mjerenju otpora uzemljenja metalnih masa od strane pravne osobe koja nije sudjelovala u izvođenju</t>
  </si>
  <si>
    <t>Atest o izvršenoj kontroli efikasnosti zaštite od ind.  napona dodira od strane pravne osobe koja nije sudjelovala u izvođenju</t>
  </si>
  <si>
    <t>Atest o izvršenom funkcionalnom ispitivanju od strane pravne osobe koja nije sudjelovala u izvođenju</t>
  </si>
  <si>
    <t>Atest o izvršenom mjerenju jakosti rasvjete od strane pravne osobe koja nije sudjelovala u izvođenju</t>
  </si>
  <si>
    <t>Ispitni listovi razvodnih ormara od strane pravne osobe koja nije sudjelovala u izvođenju</t>
  </si>
  <si>
    <t>Naputak za korištenje i održavanje ugrađenih sustava i opreme</t>
  </si>
  <si>
    <t>Kompletiranje dokumentacije i predaja investitoru u 3 kompleta:</t>
  </si>
  <si>
    <t>Puštanje u pogon instalacije i izrada zapisnika o primopredaji</t>
  </si>
  <si>
    <t>Izrada projekta izvedenog stanja elektrotehničkih instalacija te predaja investitoru u 3 primjerka u pisanom obliku i 1 primjerak u elektroničkom obliku</t>
  </si>
  <si>
    <t>Kol.</t>
  </si>
  <si>
    <t>Montaža i spajanje mjerne garniture izdane od strane HEP-a. Vrši se 1 spajanje unutar ormara.</t>
  </si>
  <si>
    <t>Montaža i spajanje brojila za električnu energije. Vrši se 1 spajanje unutar ormara.</t>
  </si>
  <si>
    <t>Ispitivanje kompletne instalacije od strane ovlaštenog ispitivača koji ne sudjeluje u izvođenju:</t>
  </si>
  <si>
    <t>funkcionalno ispitivanje</t>
  </si>
  <si>
    <t>mjerenje otpora izolacije i izdavanje izvješća o ispitivanju</t>
  </si>
  <si>
    <t>Provjera tehničkih karakteristika ponuđenih proizvoda i izdavanje uvjerenja o istovijetnosti proizvoda sa zahtjevima iz projekta (zajedno s usporedbom karakteristika)</t>
  </si>
  <si>
    <t>Isporuka, montaža i spajanje katodnih odvodnika prenapona četveropolne izvlačive izvedbe In=15 kA (val 8/20)  Imax=40 kA (val 8/20) 3P+N, Up=1200 V Uc=440 V, izvedbe prema standardu IEC 61643-1 klase 2.</t>
  </si>
  <si>
    <t>X</t>
  </si>
  <si>
    <t>Isporuka i montaža jednofazne utičnice nadgradne izvedbe s min. IP44 16 A, 230 V. Montaža je na Din šinu. Potreban je 1 komad ove opreme.</t>
  </si>
  <si>
    <t>Isporuka i montaža rasvjetnog tijela s žaruljom od 60W i s kip prekidačem 10 A</t>
  </si>
  <si>
    <t>Isporuka, montaža i spajanje zaštitnog osigurača karakteristike C32A, tropolni, sljedećih karakteristika: nazivni napon 400 V, prekidna moć prema IEC 898 Icn=10 kA Ics=7,5 kA, prekidna moć prema IEC 947-2 Icu=15 kA Ics=50% od Icu; sa brzim, sigurnim i vidljivim odvajanjem svih polova u OFF položaju; klasa selektivnosti prema IEC898; s mogućnošću spajanja vodiča do 35 mm2; radne temperature od -30°C do +60°C; mehanički vijek trajanja više od 20 000 ciklusa; sa samogasivim izolacijskim materijalom do 960 °C.</t>
  </si>
  <si>
    <t>Izrada JPSH izvedenog stanja od strane ovlaštenog inženjera.</t>
  </si>
  <si>
    <t>Isporuka, montaža i spajanje  programibilnog uređaja koji mora biti istovjetan i sukladan kao ugrađeni upravljački uređaji javnom rasvjetom na području grada Osijeka. Uređaj ima minimalno 4 izlazna releja. Uređaj mora imati napajanje 230 V,50 Hz.Ovi releji imaju sljedeće funkcije: cjelonoćna rasvjete, polunoćna rasvjeta, javna rasvjeta u štednom režimu i dekorativna rasvjeta. Princip rada ovog uređaja je da prema astrološkoj krivulji za pojedine geografske dužine i širine (u ovom slučaju za grad Osijek) određuje s iznimnom preciznošću sumrak i zoru svakog pojedinog dana te na osnovu programa vrši „paljenje“ odnosno gašenje javne rasvjete.  U stavku uključiti programiranje uređaja i stavljanje u pogon.</t>
  </si>
  <si>
    <t>Isporuka, montaža i spajanje termostata za ormar  0-60°C, 1 NC kontakt.</t>
  </si>
  <si>
    <t>Isporuka, montaža i spajanje grijača za ormar 100W/80°C. Potreban je 1 komad ove opreme.</t>
  </si>
  <si>
    <t>ELEKTROTEHNIČKA INSTALACIJA JAVNE RASVJETE</t>
  </si>
  <si>
    <t>Dobava i polaganje na 300mm od nivoa tla PVC upozoravajuće trake na prisutnost NN kabela u zemlji</t>
  </si>
  <si>
    <t>Dobava i polaganje na 500mm od nivoa tla mehaničke zaštite za zaštitu NN kabela u zemlji</t>
  </si>
  <si>
    <t>Dobava i polaganje u iskopani rov  trake Fe/Zn 25x4mm</t>
  </si>
  <si>
    <t xml:space="preserve">Dobava i polaganje u iskopani rov na posteljicu usitnjene iskopane zemlje od 100 mm, energetskog kabela za upravljanje javnom rasvjetom, tipa NYY-J  3x2,5 mm² 
sljedećih karakteristika: 
udio Cu u kabelu minimalno 70 kg/km, temperaturni uvjeti u radu od -30°C do +70°C , temperaturni uvjeti pri polaganji od -5°C do +50°C, nazivnog napona 1 kV, ispitni napon 4 kV, Cu vodič klase 1 prema HRN HD383/IEC 60228 , s izolacijom od PVC smjese DIV-4 prema HRN HD 603.1, plašt od smjese DMV-5 prema HRN HD 603.1.  </t>
  </si>
  <si>
    <t>Spajanje Fe/Zn traka u zemlji križnim komadom HRN B.4.936 u limenoj kutiji naknadno zalivenoj bitumenom</t>
  </si>
  <si>
    <t>ili jednakovrijedan proizvod:</t>
  </si>
  <si>
    <t>mjerenje otpora izolacije položenih kabela</t>
  </si>
  <si>
    <t>mjerenje otpora uzemljenja</t>
  </si>
  <si>
    <t>mjerenje funkcionalnosti zaštite od previsokog  indirektog napona dodira</t>
  </si>
  <si>
    <t>mjerenje jakosti instalirane rasvjete  i predočenje protokola o ispitivanju</t>
  </si>
  <si>
    <t>Izrada projekta izvedenog stanja od strane ovlaštenog inženjera. Projekat je potrebno izraditi na geokodiranoj geodetskoj podlozi, sa podacima unesenim iz geodestkog elaborata vodova.</t>
  </si>
  <si>
    <t>GRAĐEVINSKI DIO PROJEKTA JAVNE RASVJETE</t>
  </si>
  <si>
    <r>
      <t>m</t>
    </r>
    <r>
      <rPr>
        <vertAlign val="superscript"/>
        <sz val="10"/>
        <rFont val="Frutiger CE Light"/>
        <family val="2"/>
      </rPr>
      <t>3</t>
    </r>
  </si>
  <si>
    <t>čišćenje i planiranje rova oko kabela i cijevi</t>
  </si>
  <si>
    <t>nasipavanje rova pijeskom do visine 10 cm s ručnim nabijanjem</t>
  </si>
  <si>
    <t>zasipavanje postavljenih cijevi i kabela pijeskom do visine 10 cm iznad cijevi  s ručnim nabijanjem</t>
  </si>
  <si>
    <t>postavu PVC trake za označavanje i PVC štitnika</t>
  </si>
  <si>
    <t>zatrpavanje ostatka rova sitnim iskopom s nabijanjem u slojevima po 20 cm</t>
  </si>
  <si>
    <t>planiranje površine zatrpanog rova s odvozom viška materijala na deponiju</t>
  </si>
  <si>
    <t>Iskop rova za trasu javnu rasvjete 
Stavka obuhvaća:</t>
  </si>
  <si>
    <t>strojni iskop i zatrpavanje za ovu stavku:</t>
  </si>
  <si>
    <t>ručni iskop i zatrpavanje za ovu stavku:</t>
  </si>
  <si>
    <t>potrebna količina pijeska za ovu stavku:</t>
  </si>
  <si>
    <t>Iskop zemlje vrši se ručno ili strojnim putem, prema nacrtima predviđenim dubinama, a s poravnanjem dna i vert. zidovima, sa eventualnim podupiranjem i razupiranjem te crpjenjem vode ako je potrebno.Jediničnom cijenom je obuhvaćeno i razmjeravanje, obilježavanje objekta, troškovi za sva potrebna podupiranje i razupiranje, ručno crpljenje vode s dotokom do 30 l/min, kao i crpljenje vode zbog prokvašenosti  zemlje uslijed oborina.
Cijenom obuhvatiti utovar u transportno sredstvo, prijevoz na gradsku deponiju i istovar.</t>
  </si>
  <si>
    <t>Obračun po m3 iskopanog materijala u sraslom stanju.</t>
  </si>
  <si>
    <t>Opći uvjeti izvođenja iskopa zemlje-tla:</t>
  </si>
  <si>
    <t>kg</t>
  </si>
  <si>
    <t>Uvjeti izvođenja bravarskih radova:</t>
  </si>
  <si>
    <t>GEODETSKI RADOVI</t>
  </si>
  <si>
    <t>ISPITIVANJE, ATESTI I DOKUMENTACIJA</t>
  </si>
  <si>
    <t>Strojno bušenje ispod ceste na dubini min. od 1,5 m od dna ceste te istovremeno utiskivanje zaštitne cijevi Ø 110 mm (isporuka cijevi mora biti sadržana u stavci).</t>
  </si>
  <si>
    <t xml:space="preserve">Dobava atestne dokumentacije za sav ugrađeni materijal predviđen ovim troškovnikom (radovima) i izvršeni rad, a uključuje i izjave o sukladnosti. </t>
  </si>
  <si>
    <t>Izrada geodetskih radova koja obuhvaća sav rad na iskolčenju trase javne rasvjete, stupova javne rasvjete, trasa elektrotehničkih instalacija i svih ostalih elemenata predviđenih ovim troškovnikom, postavljanju i održavanju oznaka od početka radova do predaje svih radova investitoru, sva mjerenja u vezi prijenosa podataka iz projekta na teren i obrnuto, izrada snimka izvedenog stanja vodova ovjerenu od strane mjerodavnog katastra (4 primjerka) od strane ovlaštene osobe i upis u katastar vodova. U stavku uključiti izradu geodetskog snimka od strane ovlaštene osobe.</t>
  </si>
  <si>
    <t>Isporuka, montaža i spajanje  tropolne rastavne sklopke sljedećih karakteristika:
sukladnost s normama  IEC 60947-1,IEC 60947-3,IEC 60947-5.1, IEC/EN 60068-2-30, IEC/EN 60068-2-52 i IEC/EN 60068-2-56; s tipom nožastog uloška osigurača prema IEC 60269-2-1; s dozvoljenom strujom od 100 A; s nazivnim naponom izolacije od 800 V; s nazivnom strujom prema AC21B i AC22B od 100 A; u trajnom radu; trajnost ciklusa prema kategoriji A i to mehaničke od 1600 ciklusa i električne od 200 ciklusa;sa sigurnim i vidljivim odvajanjem glavnih kontakata; s ručicom s prednje strane; mogućnost horizontalne i vertikalne ugradnje; sa spojnicama za Cu i Al vodiče; sa stopicama; dimenzija cca. 170x110x90 mm  s pripadajućim osiguračima tipa NVO.</t>
  </si>
  <si>
    <t>Isporuka, montaža i spajanje samostojećeg kabelskog priključnog mjernog ormarića, poliesterske izvedbe s ojačanjem od staklenih vlakana, dimenzija prema ugrađenoj opremi i s rezervom prostora od min. 30%. Stupanj zaštite IP54 prema HRN EN 60529. Ormar je namjenjen za potrebe mjerenja električne energije s pripadajućim poliesterkim postoljem i kabelskim uvodnicama, komplet s bakrenim sabirnicama, izolatorima, džepom za dokumentaciju, zaštitom od fizičkog dodira sabirnica i ostalim materijalom te s bravicom HEP-a. U ormar se ugrađuje oprema navedena u donjim stavkama poglavlja.</t>
  </si>
  <si>
    <t>Isporuka, montaža i spajanje sklopke za upravljanje s režimom rada ručno -automatski - isključeno, 63A, /1-0-2/ dvopolna s priborom za montažu na Din šinu.</t>
  </si>
  <si>
    <t>Isporuka, montaža i spajanje  sklopnika za upravljanje javnom rasvjetom  s upravljačkim naponom od 230 V, 50 Hz, 32 A  jednopolni
sljedećih karakteristika: 32A u AC3 grupi, ugradnja na Din šinu, minimalan broj ciklusa rada kod opterećenja do 85% je 1000 ciklusa.</t>
  </si>
  <si>
    <t>Spajanje trake Fe/Zn 25x4mm na temeljni vijak rasvjetnog stupa. Stavka obuhvaća premazivanje tekućinom za zaštitu od korozije.</t>
  </si>
  <si>
    <t>Tip svjetiljke kao: 
 STREETLIGHT 20 MIDI LED</t>
  </si>
  <si>
    <t>Proizvođač: SITECO</t>
  </si>
  <si>
    <t>Obračun po m3 ugrađenog betona, odnosno m2 izvedene oplate.</t>
  </si>
  <si>
    <t>Jediničnom cijenom obuhvatiti sav rad, materijal i sve elemente do potpune ugradnje.</t>
  </si>
  <si>
    <t>c) 5% za varenja, sidrenja, ploče, vijci i sl.</t>
  </si>
  <si>
    <t xml:space="preserve">Isporuka i montaža u iskopani rov zaštitne cijevi tipa PEHD Ø110 mm, 10 bara. Stavka uključuje i provlačenje potrebnih kabela unutar zaštitne cijevi. </t>
  </si>
  <si>
    <t>Ukupno stavka I.1.:</t>
  </si>
  <si>
    <t>Ukupno stavka J1.:</t>
  </si>
  <si>
    <t>UKUPNO BEZ PDV-a:</t>
  </si>
  <si>
    <t>PDV:</t>
  </si>
  <si>
    <t>UKUPNO SA PDV-om:</t>
  </si>
  <si>
    <t>SAMOSTOJEĆI MJERNI PRIKLJUČNI ORMAR 1 (SPMO-1)</t>
  </si>
  <si>
    <t>Isporuka, montaža i spajanje  tropolne rastavne sklopke sljedećih karakteristika: sukladnost s normama  IEC 60947-1, IEC 60947-3, IEC 60947-5.1, IEC/EN 60068-2-30, IEC/EN 60068-2-52 i IEC/EN 60068-2-56; s tipom nožastog uloška osigurača prema IEC 60269-2-1; s dozvoljenom strujom od 100A; s nazivnim naponom izolacije od 800 V; s nazivnom strujom prema AC21B i AC22B od 250A; u trajnom radu; trajnost ciklusa prema kategoriji A i to mehaničke od 1600 ciklusa i električne od 200 ciklusa; sa sigurnim i vidljivim odvajanjem glavnih kontakata; s ručicom s prednje strane; mogućnost horizontalne i vertikalne ugradnje; sa spojnicama za Cu i Al vodiče; sa stopicama; s pripadajućim osiguračima tipa NVO.</t>
  </si>
  <si>
    <t>Montažni pribor za potrebe fizičkog postavljanja potrebne opreme koja uključuje: vijke, matice i podloške prema uputama proizvođača ormara, DIN šine za montažu opreme (za potrebe nuđenja uzeti 5 m DIN šine, instalacioni kanali min. dimenzija 100x100 mm montirani direktno na ploču isto 5 m duljine) te ostali montažni pribor prema uputama proizvođača ormara. Ponuđač mora ponuditi isporuku, montažu i spajanje gore navedene opreme u cijelosti koja je potrebna za punu funkcionalnost, punu zaštitu ormara.</t>
  </si>
  <si>
    <t>ORMAR JAVNE RASVJETE 1 (OJR-1)</t>
  </si>
  <si>
    <t>Isporuka, montaža i spajanje samostojećeg ormara javne rasvjete, poliesterske izvedbe s ojačanjem od staklenih vlakana, dimenzija prema ugrađenoj opremi i s rezervom prostora od min. 30%. Stupanj zaštite IP54 prema HRN EN 60529. Ormar je namjenjen za potrebe napajanja električnom energijom i upravljanjem javne rasvjete. Stavka obuhvaća pripadajuće poliestersko postolje, kabelske uvodnice, komplet s bakrenim sabirnicama, izolatorima, džepom za dokumentaciju, zaštitom od fizičkog dodira sabirnica i ostalim materijalom te s bravicom koncesionara javne rasvjete na području Grada Osijeka. U ormar se ugrađuje oprema navedena u donjim stavkama.</t>
  </si>
  <si>
    <t>Montažni pribor za potrebe fizičkog postavljanja potrebne opreme koja uključuje: vijke, matice i podloške prema uputama proizvođača ormara, DIN šine za montažu opreme (za potrebe nuđenja uzeti 10 m DIN šine, instalacioni kanali min. dimenzija 100x100 mm montirani direktno na ploču isto 10 m duljine) te ostali montažni pribor prema uputama proizvođača ormara. U stavci mora biti sadržano i priključni kabeli za sabirnice odgovarajućeg presjeka. Ponuđač mora ponuditi isporuku, montažu i spajanje gore navedene opreme u cijelosti koja je potrebna za punu funkcionalnost, punu zaštitu ormara.</t>
  </si>
  <si>
    <t>Isporuka, montaža na stup i spajanje cestovne svjetiljke, priključne snage 118W. Karakteristike svjetiljke:
Dimenzije kućišta 599x324x123mm. Kućište od diecast aluminija, prahom obojano, Siteco metalik sive boje (DB 702S), difuzor od transparentnog kaljenog sigurnosnog stakla. Nagib podesiv na 0 °, 5 °, 10 °, 15 °. Primarna kontrola svjetla pomoću PMMA leća, asimetrična distribucija, širokosnopne karakteristike svjetlosti. LED High Power izvor svjetlosti svjetlosnog toka 14000lm, boje svjetla 740, temp. boje 4000K, efikasnost svjetiljke 119lm/W. ECG Plus upravljački uređaj, oprema zaštićena od pregrijavanja, redukcija snage, digitalno komunikacijsko sučelje, stalna kontrola svjetlosnog toka, vremenski ovisna kontrola svjetlosnog toka, fleksibilna parametrizacija svjetlosnog toka, elektronska redukcija snage. Snaga na početku životnog vijeka 118W, na kraju životnog vijeka 139W, snaga reducirana na 50% svjetlosnog toka 53W. Otpornost na udarni napon: 10kV 1.2 / 50μs. Emisija svjetla 0% pri nagibu od 0°.  Životni vijek do  80,000h (L90/B10). Montaža: na vrh stupa 42/60/76mm, bočno:42/60mm. Mehanička zaštita IP66, izolacijske klase II. Certificirano prema CE, ENEC VDE.Težina do 7,0 kg. Sa svim montažnim i spojnim priborom.</t>
  </si>
  <si>
    <t xml:space="preserve">Dobava i polaganje u iskopani rov na posteljicu usitnjene iskopane zemlje od 100 mm, energetskog kabela za napajanje mjernog ormara, tipa NA2XY  4x50mm² sljedećih karakteristika:
udio Al u kabelu minimalno 185 kg/km, temperaturni uvjeti u radu od -30°C do +70°C , temperaturni uvjeti pri polaganji od -5°C do +50°C, nazivnog napona 1 kV, ispitni napon 4 kV, Al vodič klase 1 prema HRN HD383/IEC 60228 , s izolacijom od PVC smjese DIV-4 prema HRN HD 603.1, plašt od smjese DMV-5 prema HRN HD 603.1.  </t>
  </si>
  <si>
    <t xml:space="preserve">Dobava i polaganje u iskopani rov na posteljicu usitnjene iskopane zemlje od 100 mm, energetskog kabela za napajanje stupova javne rasvjete, tipa NAYY  4x16 mm² 
sljedećih karakteristika: 
udio Al u kabelu minimalno 475 kg/km, temperaturni uvjeti u radu od -30°C do +70°C , temperaturni uvjeti pri polaganji od -5°C do +50°C, nazivnog napona 1 kV, ispitni napon 4 kV, Al vodič klase 1 prema HRN HD383/IEC 60228 , s izolacijom od PVC smjese DIV-4 prema HRN HD 603.1, plašt od smjese DMV-5 prema HRN HD 603.1.  </t>
  </si>
  <si>
    <t>Iskop trase za zaštitu postojećih instalacija
Stavka obuhvaća:</t>
  </si>
  <si>
    <t xml:space="preserve">Isporuka i ugradnja zaštite postojeće instalacije u tlu ispod prometnice. Zaštita se izvodi od montažnih elemenata - tipskih betonskih cijevi Ø200mm, dužine elementa 1000mm koji se spajaju u svemu prema uputama proizvođača. Ispod cijevi potrebno je ispuniti elektroničku komunikacijsku kanalizaciju pijeskom tako da se popune sve praznine između cijevi. </t>
  </si>
  <si>
    <t>ZAŠTITA POSTOJEĆIH INSTALACIJA</t>
  </si>
  <si>
    <t>Nadzor od nadležne službe HT-a, Optime, VIP-a, HEP-a</t>
  </si>
  <si>
    <t>bušenje duljine 12 m i postavljanje 1 cijevi Ø110 mm</t>
  </si>
  <si>
    <t>Isporuka, montaža i spajanje katodnih odvodnika prenapona dvopolne izvlačive izvedbe In=15 kA (val 8/20)  Imax=40 kA (val 8/20) 1P+N, Up=1200 V Uc=440 V, izvedbe prema standardu IEC 61643-1 klase 2.</t>
  </si>
  <si>
    <t>Isporuka, montaža i spajanje zaštitnog osigurača karakteristike C32A,dvopolni, sljedećih karakteristika: 
nazivni napon 400 V, prekidna moć prema IEC 898 Icn=10 kA Ics=7,5 kA, prekidna moć prema IEC 947-2 Icu=15 kA Ics=50% od Icu; sa brzim,sigurnim i vidljivim odvajanjem svih polova u OFF položaju; klasa selektivnosti prema IEC898; sa mogućnošću spajanja vodiča do 35 mm2; radne temperature od -30°C do +60°C; mehanički vijek trajanja više od 20 000 ciklusa; sa samogasivim izolacijskim materijalom do 960 °C.</t>
  </si>
  <si>
    <t>Isporuka, montaža i spajanje zaštitnog osigurača karakteristike B10A, jednopolni, sljedećih karakteristika: nazivni napon 230 V, prekidna moć prema IEC 898 Icn=10 kA Ics=7,5 kA, prekidna moć prema IEC 947-2 Icu=15 kA Ics=50% od Icu; sa brzim,sigurnim i vidljivim odvajanjem svih polova u OFF položaju; klasa selektivnosti prema IEC898; sa mogućnošću spajanja vodiča do 25 mm2; radne temperature od -30°C do +60°C; mehanički vijek trajanja više od 20 000 ciklusa; sa samogasivim izolacijskim materijalom do 960 °C.</t>
  </si>
  <si>
    <t>Isporuka, montaža i spajanje zaštitnog osigurača karakteristike B6A, jednopolni, sljedećih karakteristika: nazivni napon 230 V, prekidna moć prema IEC 898 Icn=10 kA Ics=7,5 kA, prekidna moć prema IEC 947-2 Icu=15 kA Ics=50% od Icu; sa brzim,sigurnim i vidljivim odvajanjem svih polova u OFF položaju; klasa selektivnosti prema IEC898; sa mogućnošću spajanja vodiča do 25 mm2; radne temperature od -30°C do +60°C; mehanički vijek trajanja više od 20 000 ciklusa; sa samogasivim izolacijskim materijalom do 960 °C.</t>
  </si>
  <si>
    <t>Isporuka, montaža i spajanje zaštitnog osigurača karakteristike B4A, jednopolni, sljedećih karakteristika: nazivni napon 230 V, prekidna moć prema IEC 898 Icn=10 kA Ics=7,5 kA, prekidna moć prema IEC 947-2 Icu=15 kA Ics=50% od Icu; sa brzim,sigurnim i vidljivim odvajanjem svih polova u OFF položaju; klasa selektivnosti prema IEC898; sa mogućnošću spajanja vodiča do 25 mm2; radne temperature od -30°C do +60°C; mehanički vijek trajanja više od 20 000 ciklusa; sa samogasivim izolacijskim materijalom do 960 °C.</t>
  </si>
  <si>
    <t>Iskop zemlje vrši se ručno ili strojnim putem, prema nacrtima predviđenim dubinama, a s poravnanjem dna i vert. zidovima, sa eventualnim podupiranjem i razupiranjem te crpjenjem vode ako je potrebno.Jediničnom cijenom je obuhvaćeno i razmjeravanje, obilježavanje objekta, troškovi za sva potrebna podupiranje i razupiranje, ručno crpljenje vode s dotokom do 30 l/min, kao i crpljenje vode zbog prokvašenosti  zemlje uslijed oborina.</t>
  </si>
  <si>
    <t>Ručni iskop zemlje B. kategorije za temeljne stope stupa TS1. Iskop je tlocrtnih dimenzija 1.20x1.20m, a dno iskopa na -1.25m. Iskop se vrši sa pravilnim zasjecanjem stranica i planiranjem dna iskopa. Obračun po m3 iskopanog materijala u sraslom stanju.</t>
  </si>
  <si>
    <r>
      <t>m</t>
    </r>
    <r>
      <rPr>
        <vertAlign val="superscript"/>
        <sz val="10"/>
        <rFont val="Frutiger CE Light"/>
        <family val="2"/>
        <charset val="238"/>
      </rPr>
      <t>3</t>
    </r>
  </si>
  <si>
    <t>Ručni iskop zemlje B. kategorije za temeljne stope stupa TS2. Iskop je tlocrtnih dimenzija 1.40x1.40m, a dno iskopa na -1.75m. Iskop se vrši sa pravilnim zasjecanjem stranica i planiranjem dna iskopa. Obzirom da se iskop obavlja u zoni pokosa oborinskog kanala, potrebno je osigurati bočne stranice pokosa od urušavanja prilikom iskopa.Obračun po m3 iskopanog materijala u sraslom stanju</t>
  </si>
  <si>
    <t>Zatrpavanje temelja nakon betoniranja. Zatrpavanje izvesti zemljom iz iskopa bez primjesa otpadnog materijala sa laganim nabijanjem. Pokose nasipa koji su uklonjeni potrebno je dovesti u prvobitno stanje sa istim nagibom stranice i ozelenjavanjem pokosa. Ravna površina se zatrpava do kote polaganja travnate zelene površine.Obračun po m3 zatrpanog materijala .</t>
  </si>
  <si>
    <r>
      <t>m</t>
    </r>
    <r>
      <rPr>
        <vertAlign val="superscript"/>
        <sz val="10"/>
        <color indexed="8"/>
        <rFont val="Frutiger CE Light"/>
        <family val="2"/>
        <charset val="238"/>
      </rPr>
      <t>3</t>
    </r>
    <r>
      <rPr>
        <sz val="10"/>
        <color indexed="8"/>
        <rFont val="Frutiger CE Light"/>
        <family val="2"/>
        <charset val="238"/>
      </rPr>
      <t xml:space="preserve">  </t>
    </r>
  </si>
  <si>
    <t>Utovar preostale zemlje iz iskopa u transportno sredstvo i odvoz na gradsku deponiju i istovar. Koeficjent rastresitosti 1.2.Obračun po m3 odvezenog materijala .</t>
  </si>
  <si>
    <t>Izvedba tamponskog sloja šljunka ispod temeljnih stopa u sloju šljunka od 15 cm. Lagano nabiti vibro nabijačima ili ručno. U cijenu uključeno i planiranje na projektiranu kotu.Obračun se izvodi po m3 izvedenog tamponskog sloja.</t>
  </si>
  <si>
    <t>a) beton</t>
  </si>
  <si>
    <t>b) oplata</t>
  </si>
  <si>
    <t>Izvedba arm.betonskih temeljnih stopa  TS1 k.d -1.10m,  tlocrtnih dimenzija 1.20x1.20m i visine 1.20m. Izvodi se betonom C30/37, razred XF1, otpornosti na smrzavanje razred M100, a sve u potrebnoj oplati. U oplatu ugradit anker ploču sa anker vijcima.U stavku uključiti i dobavu te ugradnju zaštitne PEHD cijevi promjera 50 mm ( dva komada duljine do 1,5 m)</t>
  </si>
  <si>
    <t>Armatura obračunata u donjim stavkama.</t>
  </si>
  <si>
    <r>
      <t>m2</t>
    </r>
    <r>
      <rPr>
        <sz val="10"/>
        <color indexed="8"/>
        <rFont val="Frutiger CE Light"/>
        <family val="2"/>
        <charset val="238"/>
      </rPr>
      <t xml:space="preserve">  </t>
    </r>
  </si>
  <si>
    <t>Izvedba arm.betonskih temeljnih stopa TS2 k.d -1.60m,  tlocrtnih dimenzija stope 1.40x1.40m i visine 0.60m i nadtemeljni stup 0.45x0.45m visine 1.10m. Izvodi se betonom C30/37, nadtemeljni stup razred XF1 i otpornosti na smrzavanje razred M100, a temeljna stopa razred izloženosti XC2. Izvode se u potrebnoj oplati. U oplatu ugradit anker ploču sa anker vijcima.U stavku uključiti i dobavu te ugradnju zaštitne PEHD cijevi promjera 50 mm ( dva komada duljine do 1,5 m)</t>
  </si>
  <si>
    <t>Dobava, sječenje, savijanje, postava i vezivanje armature.</t>
  </si>
  <si>
    <t>Izvodi se prema statičkom proračunu i nacrtima armature. Količina u troškovniku je iskustvena i dana prema karakterističnim građevinskim elementima. Točna će se količina dobiti tek po izradi svih planova savijanja armature, računajući teoretsku težinu pojedinih profila i njenu količinu.</t>
  </si>
  <si>
    <t>a) rebrasta armatura B500</t>
  </si>
  <si>
    <t>Izvodi se od standardnih čeličnih profila,  cijevi  koji se vare u elemente po nacrtima elektrozavarivanjem. Svi varovi se moraju uredno obrusiti. Kvaliteta čelika i varova S 235 JR. Kvaliteta varova skupina B. Svi elementi konstrukcije uključujući i sidrene vijke zaštićuju se od korozije vrućim pocinčavanjem. Kategorija korozivnosti C3 vanjska. Završno se liče bojom za metal koja je kompatibilna sa antikorozivnom zaštitom, a sve u tonu svjetiljke. Cijenom je obuhvaćena izrada, doprema i ugradba elementa, uključivo sva potrebna varenja, sidrenja i učvršćenja kod montaže, vijcima i sl. za podlogu, te ličenje bravarije i antikorozivna zaštita.</t>
  </si>
  <si>
    <t>*utvrditi početno stanje materijala sukladno normi HRN EN ISO 8501-1 i 2 i prema normi ocijeniti prikladnost površine za pripremu površine i abrazivno čišćenje</t>
  </si>
  <si>
    <t>*izvršiti ispitivanje kvalitete materijala uzimanjem probnih uzoraka za vlačno i kemijsko ispitivanje, te utvrditi klasifikaciju čelika</t>
  </si>
  <si>
    <t>*izvršiti procjenu propadanja prevlake antikorozivne zaštite prema nizu normi</t>
  </si>
  <si>
    <t>Sva ispitivanja mora provesti ovlaštena institucija, o svemu sastaviti pisana izvješća prema normama, a izvođač za svaki stup mora izdati izjavu o sukladnosti.</t>
  </si>
  <si>
    <t>Obračun po komadu ispitanog, saniranog i montiranog stupa.</t>
  </si>
  <si>
    <r>
      <rPr>
        <sz val="10"/>
        <rFont val="Frutiger CE Light"/>
        <family val="2"/>
        <charset val="238"/>
      </rPr>
      <t>U tijelo stupa dobaviti i ugraditi automatski osigurač C6/2P za svaku svjetiljku i prolazne stezaljke,te kabeli PP-Y 5x1,5 mm² od osigurača do svake svjetiljke.</t>
    </r>
    <r>
      <rPr>
        <sz val="10"/>
        <color rgb="FFFF0000"/>
        <rFont val="Frutiger CE Light"/>
        <family val="2"/>
        <charset val="238"/>
      </rPr>
      <t xml:space="preserve"> </t>
    </r>
  </si>
  <si>
    <t>Ispisivanje broja stupa i znaka upozorenja odgovarajućom</t>
  </si>
  <si>
    <t>bojom pomoću šablona, na pocinčani i bojani stup, te izrada odgovarajuće zaštite od korozije u donjem dijelu stupa do visine od 0,5 m od temeljne ploče</t>
  </si>
  <si>
    <t>REPARACIJA!!!!</t>
  </si>
  <si>
    <t>Sve izmjene i dopune Projekta ili njegovih dijelova, za koje se po Građevinskom dnevniku ne može dokazati da su vjerodostojni opisanom postupku neće se obračunati niti u privremenom, niti u konačnom obračunu. Tip, proizvođač, artikl i drugo opreme koja se nudi i ugrađuje se kao što je navedeno u stavkama ili odgovarajući, tj. može biti i od drugog proizvođača, drugi tip ili broj artikla i slično, ali odgovarajućih karakteristika, kvalitete kao što je navedena ili bolje. 
Prije nabave i ugradbe predmeta potrebno je dobiti odobrenje nadzornog inženjera i naručioca radova.</t>
  </si>
  <si>
    <t>*verificirati stupove ispitivanjem u svemu prema normi za rasvjetne stupove HRN EN 40-3-2 (ovo uključuje i geometrijske karakteristike presjeka i stupova, probno opterećenje, ocjena ravnosti i dr.)</t>
  </si>
  <si>
    <t>Sanacijom stupova obuhvatiti sve potrebne radnje da sanirani stupovi budu kvalitete i opreme kao i novi opisani pod gornjim stavkama. Uključuje sanacija materijala, antikorozivna zaštita vrućim pocinčavanjem, ugradnja potrebnih elemenata rasvjetnog stupa (vratašca, vijci, naglavne konzole, nove ankerploče i vijke...).</t>
  </si>
  <si>
    <t xml:space="preserve">Ponuđena svjetiljka mora zadovoljiti slijedeće parametre ceste za postavljanje:
- klasa ceste M3
-svjetiljka se postavlja na visinu od 12 m na više dimenzija ravnih konzola (0,5 m duljine - 95% svjetiljki do 2 m duljine ostalo)
-stup se postavlja na udaljenost većoj od 4 m od ceste (ovisno o konfiguraciji na terenu) a negdje i na većoj udaljenosti
-biciklistička cesta je na udaljenosti od cca.2 m od ceste a širina biciklističke staze je cca 1.5 m
-cesta je širine 6,5 m
-razmak između stupova je 45 m prosječno
-stup se postavlja cca 0,5 m od ruba biciklističke staze dalje od ceste
</t>
  </si>
  <si>
    <t>Isporuka,montaža i spajanje razdjelnika u stup javne rasvjete tip MVL 435/2 proizvođača Calligaris ili jednakovrijedan proizvod _____________________ . U stavku uključiti montažni i spojni pribor za montažu kabela i montažu razdjelnika u stup.</t>
  </si>
  <si>
    <t>Isporuka,montaža i spajanje na razdjelnik u stupu javne rasvjete odvodnik prenapona tip 2,230 V, Umax 255 V, 1P+N, In (8/20) 10 kA Up&lt;1,3 kV  proizvođača OBO Bettermann tip USM-LED 230 ili jednakovrijedan proizvod _____________________ . U stavku uključiti montažni i spojni pribor za montažu u stup i na kabele.</t>
  </si>
  <si>
    <t>Iskop probnog rova u zemlji (dijelom ručno, djelom strojno), kategorije 2, dimenzije (ŠxDxV) 0,5x1,0x1,0m. Izvesti 5 probnih šliceva</t>
  </si>
  <si>
    <t>kombinirani iskop rova dimenzija 0,5x0,9x1450 m u zemljištu B kategorije</t>
  </si>
  <si>
    <t>duljina trase javne rasvjete cc 1450 m</t>
  </si>
  <si>
    <t>broj stupova javne rasvjete je 30 komada</t>
  </si>
  <si>
    <t>broj ormara javne rasvjete je 2</t>
  </si>
  <si>
    <t>kombinirani iskop rova dimenzija 0,6x1,0x80 m u zemljištu B kategorije</t>
  </si>
  <si>
    <t>duljina trase zaštite instalacije  je 80 m</t>
  </si>
  <si>
    <t>REKAPITULACIJA ELEKTROTEHNIČKIH RADOVA ZA 2.DIO</t>
  </si>
  <si>
    <r>
      <t xml:space="preserve">a) </t>
    </r>
    <r>
      <rPr>
        <sz val="10"/>
        <rFont val="Symbol"/>
        <family val="1"/>
        <charset val="2"/>
      </rPr>
      <t>Æ</t>
    </r>
    <r>
      <rPr>
        <sz val="10"/>
        <rFont val="Frutiger CE Light"/>
        <family val="2"/>
        <charset val="238"/>
      </rPr>
      <t xml:space="preserve"> 177.8/5.6 (23.8 kg/m'),  L=158m</t>
    </r>
  </si>
  <si>
    <r>
      <t xml:space="preserve">b) </t>
    </r>
    <r>
      <rPr>
        <sz val="10"/>
        <rFont val="Symbol"/>
        <family val="1"/>
        <charset val="2"/>
      </rPr>
      <t>Æ</t>
    </r>
    <r>
      <rPr>
        <sz val="10"/>
        <rFont val="Frutiger CE Light"/>
        <family val="2"/>
        <charset val="238"/>
      </rPr>
      <t xml:space="preserve"> 152.4/5.6 (20.3 kg7m'),  L=94m</t>
    </r>
  </si>
  <si>
    <r>
      <t xml:space="preserve">c) </t>
    </r>
    <r>
      <rPr>
        <sz val="10"/>
        <rFont val="Symbol"/>
        <family val="1"/>
        <charset val="2"/>
      </rPr>
      <t>Æ</t>
    </r>
    <r>
      <rPr>
        <sz val="10"/>
        <rFont val="Frutiger CE Light"/>
        <family val="2"/>
        <charset val="238"/>
      </rPr>
      <t xml:space="preserve"> 127/5.0 (15 kg/m'),  L=94m</t>
    </r>
  </si>
  <si>
    <r>
      <t xml:space="preserve">d) </t>
    </r>
    <r>
      <rPr>
        <sz val="10"/>
        <rFont val="Symbol"/>
        <family val="1"/>
        <charset val="2"/>
      </rPr>
      <t>Æ</t>
    </r>
    <r>
      <rPr>
        <sz val="10"/>
        <rFont val="Frutiger CE Light"/>
        <family val="2"/>
        <charset val="238"/>
      </rPr>
      <t xml:space="preserve"> 108/5 (12.7kg/m'),  L=94m</t>
    </r>
  </si>
  <si>
    <r>
      <t xml:space="preserve">d) </t>
    </r>
    <r>
      <rPr>
        <sz val="10"/>
        <rFont val="Symbol"/>
        <family val="1"/>
        <charset val="2"/>
      </rPr>
      <t>Æ</t>
    </r>
    <r>
      <rPr>
        <sz val="10"/>
        <rFont val="Frutiger CE Light"/>
        <family val="2"/>
        <charset val="238"/>
      </rPr>
      <t xml:space="preserve"> 60.3/4 (5.55kg/m'),  L=14m</t>
    </r>
  </si>
  <si>
    <r>
      <t xml:space="preserve">a) </t>
    </r>
    <r>
      <rPr>
        <sz val="10"/>
        <rFont val="Symbol"/>
        <family val="1"/>
        <charset val="2"/>
      </rPr>
      <t>Æ</t>
    </r>
    <r>
      <rPr>
        <sz val="10"/>
        <rFont val="Frutiger CE Light"/>
        <family val="2"/>
        <charset val="238"/>
      </rPr>
      <t xml:space="preserve"> 177.8/5.6 (23.8 kg/m'),  L=18m</t>
    </r>
  </si>
  <si>
    <r>
      <t xml:space="preserve">b) </t>
    </r>
    <r>
      <rPr>
        <sz val="10"/>
        <rFont val="Symbol"/>
        <family val="1"/>
        <charset val="2"/>
      </rPr>
      <t>Æ</t>
    </r>
    <r>
      <rPr>
        <sz val="10"/>
        <rFont val="Frutiger CE Light"/>
        <family val="2"/>
        <charset val="238"/>
      </rPr>
      <t xml:space="preserve"> 152.4/5.6 (20.3 kg7m'),  L=10m</t>
    </r>
  </si>
  <si>
    <r>
      <t xml:space="preserve">c) </t>
    </r>
    <r>
      <rPr>
        <sz val="10"/>
        <rFont val="Symbol"/>
        <family val="1"/>
        <charset val="2"/>
      </rPr>
      <t>Æ</t>
    </r>
    <r>
      <rPr>
        <sz val="10"/>
        <rFont val="Frutiger CE Light"/>
        <family val="2"/>
        <charset val="238"/>
      </rPr>
      <t xml:space="preserve"> 127/5.0 (15 kg/m'),  L=10m</t>
    </r>
  </si>
  <si>
    <r>
      <t xml:space="preserve">d) </t>
    </r>
    <r>
      <rPr>
        <sz val="10"/>
        <rFont val="Symbol"/>
        <family val="1"/>
        <charset val="2"/>
      </rPr>
      <t>Æ</t>
    </r>
    <r>
      <rPr>
        <sz val="10"/>
        <rFont val="Frutiger CE Light"/>
        <family val="2"/>
        <charset val="238"/>
      </rPr>
      <t xml:space="preserve"> 108/5 (12.7kg/m'),  L=10+6.00m</t>
    </r>
  </si>
  <si>
    <r>
      <t xml:space="preserve">d) </t>
    </r>
    <r>
      <rPr>
        <sz val="10"/>
        <rFont val="Symbol"/>
        <family val="1"/>
        <charset val="2"/>
      </rPr>
      <t>Æ</t>
    </r>
    <r>
      <rPr>
        <sz val="10"/>
        <rFont val="Frutiger CE Light"/>
        <family val="2"/>
        <charset val="238"/>
      </rPr>
      <t xml:space="preserve"> 60/4 (5.55kg/m'),  L=1.50m</t>
    </r>
  </si>
  <si>
    <r>
      <t xml:space="preserve">Dobava i montaža čeličnih rasvjetnih stupova RS1. Stupovi su ukupne visine 12.0m, i anker pločom i vijcima se oslanjaju na temeljnu stopu. Stupovi se izvode iz čeličnih okruglih profila-cijevi, visinski su promjenjivog poprečnog presjeka i to iz 4 dijela: </t>
    </r>
    <r>
      <rPr>
        <sz val="10"/>
        <rFont val="Arial"/>
        <family val="2"/>
        <charset val="238"/>
      </rPr>
      <t xml:space="preserve">Ø </t>
    </r>
    <r>
      <rPr>
        <sz val="10"/>
        <rFont val="Frutiger CE Light"/>
        <family val="2"/>
        <charset val="238"/>
      </rPr>
      <t xml:space="preserve">177.8/5.6, </t>
    </r>
    <r>
      <rPr>
        <sz val="10"/>
        <rFont val="Arial"/>
        <family val="2"/>
        <charset val="238"/>
      </rPr>
      <t>Ø</t>
    </r>
    <r>
      <rPr>
        <sz val="10"/>
        <rFont val="Frutiger CE Light"/>
        <family val="2"/>
        <charset val="238"/>
      </rPr>
      <t xml:space="preserve"> 152.4/5.6, </t>
    </r>
    <r>
      <rPr>
        <sz val="10"/>
        <rFont val="Arial"/>
        <family val="2"/>
        <charset val="238"/>
      </rPr>
      <t>Ø</t>
    </r>
    <r>
      <rPr>
        <sz val="10"/>
        <rFont val="Frutiger CE Light"/>
        <family val="2"/>
        <charset val="238"/>
      </rPr>
      <t xml:space="preserve"> 127/5.0 </t>
    </r>
    <r>
      <rPr>
        <sz val="10"/>
        <rFont val="Arial"/>
        <family val="2"/>
        <charset val="238"/>
      </rPr>
      <t xml:space="preserve"> i Ø</t>
    </r>
    <r>
      <rPr>
        <sz val="10"/>
        <rFont val="Frutiger CE Light"/>
        <family val="2"/>
        <charset val="238"/>
      </rPr>
      <t xml:space="preserve">108/5.0mm ili kao Dalekovod CRS-2B-12-3. Na vrh stupa postavlja se naglavni nosač svjetiljke  dužine 30cm  za  jednu svjetiljku. Detalj završetka izrađuje se prema tipu svjetiljke.U tijelo stupa dobaviti i ugraditi automatski osigurač C6/2P za svaku svjetiljku i prolazne stezaljke,te kabeli PP-Y 5x1,5 mm² od osigurača do svake svjetiljke. </t>
    </r>
  </si>
  <si>
    <r>
      <t xml:space="preserve">Dobava i montaža čeličnih rasvjetnih stupova RS2. Stupovi su ukupne visine 12.0m, i anker pločom i vijcima se oslanjaju na temeljnu stopu. Stupovi se izvode iz čeličnih okruglih profila-cijevi, visinski su promjenjivog poprečnog presjeka i to iz 4 dijela: </t>
    </r>
    <r>
      <rPr>
        <sz val="10"/>
        <rFont val="Arial"/>
        <family val="2"/>
        <charset val="238"/>
      </rPr>
      <t xml:space="preserve">Ø </t>
    </r>
    <r>
      <rPr>
        <sz val="10"/>
        <rFont val="Frutiger CE Light"/>
        <family val="2"/>
        <charset val="238"/>
      </rPr>
      <t xml:space="preserve">177.8/5.6, </t>
    </r>
    <r>
      <rPr>
        <sz val="10"/>
        <rFont val="Arial"/>
        <family val="2"/>
        <charset val="238"/>
      </rPr>
      <t>Ø</t>
    </r>
    <r>
      <rPr>
        <sz val="10"/>
        <rFont val="Frutiger CE Light"/>
        <family val="2"/>
        <charset val="238"/>
      </rPr>
      <t xml:space="preserve"> 152.4/5.6, </t>
    </r>
    <r>
      <rPr>
        <sz val="10"/>
        <rFont val="Arial"/>
        <family val="2"/>
        <charset val="238"/>
      </rPr>
      <t>Ø</t>
    </r>
    <r>
      <rPr>
        <sz val="10"/>
        <rFont val="Frutiger CE Light"/>
        <family val="2"/>
        <charset val="238"/>
      </rPr>
      <t xml:space="preserve"> 127/5.0 </t>
    </r>
    <r>
      <rPr>
        <sz val="10"/>
        <rFont val="Arial"/>
        <family val="2"/>
        <charset val="238"/>
      </rPr>
      <t xml:space="preserve"> i Ø</t>
    </r>
    <r>
      <rPr>
        <sz val="10"/>
        <rFont val="Frutiger CE Light"/>
        <family val="2"/>
        <charset val="238"/>
      </rPr>
      <t xml:space="preserve">108/5.0mm ili kao Dalekovod CRS-2B-12-3. Na vrh stupa postavlja se jedan konzolni nosač svjetiljki  </t>
    </r>
    <r>
      <rPr>
        <sz val="10"/>
        <rFont val="Arial"/>
        <family val="2"/>
        <charset val="238"/>
      </rPr>
      <t>Ø</t>
    </r>
    <r>
      <rPr>
        <sz val="10"/>
        <rFont val="Frutiger CE Light"/>
        <family val="2"/>
        <charset val="238"/>
      </rPr>
      <t xml:space="preserve"> 108/5.0mm, dužine do 2.00m od osi stupa. Detalj završetka konzolnog nosača izrađuje se prema tipu svjetiljke.U tijelo stupa dobaviti i ugraditi automatski osigurač C6/2P za svaku svjetiljku i prolazne stezaljke,te kabeli PP-Y 5x1,5 mm² od osigurača do svake svjetiljke. </t>
    </r>
  </si>
  <si>
    <t>Napomena: stavke D11 i D12 se odnose na novih ukupno 30 komada stupova.</t>
  </si>
  <si>
    <t>NUĐENJEM STAVKE D.11. PONUDITELJ NE NUDI STAVKU D.13.!!!!!</t>
  </si>
  <si>
    <t>NUĐENJEM STAVKE D.12. PONUDITELJ NE NUDI  STAVKU D.13.!!!!</t>
  </si>
  <si>
    <t>Ispitivanje, sanacija i ponovna montaža prethodno demontiranih stupova. Predmetni stupovi nalazili su se na lokaciji u gradu Osijeku, već su demontirani i odloženi na lokaciji investitora. Stupovi su visine 12m tipa Dalekovod KORS-2B-12.  Prije sanacije i ponovne montaže izvođač je dužan izvršiti slijedeće:</t>
  </si>
  <si>
    <t>NUĐENJEM STAVKE D14.PONUDITELJ NE NUDI STAVKE D.11. i D.12!!!!!</t>
  </si>
  <si>
    <t>TROŠKOVNIK RADOVA ZA IZGRADNJU ENERGETSKI UČINKOVITE I EKOLOŠKE JAVNE RASVJETE UZ CESTU OSIJEK - TENJA (2.DIO)</t>
  </si>
  <si>
    <r>
      <t xml:space="preserve">INVENSTITOR RASPOLAŽE S 20 KOMADA RABLJENIH STUPOVA JAVNE RASVJETE TIPA DALEKOVOD KORS 12 m. POTENCIJALNI PONUDITELJ SE OBVEZUJE PRIJE DAVANJA PONUDE USTANOVITI STANJE OVIH STUPOVA (OBILAZAK NA TERENU U DOGOVORU S PREDSTAVNIKOM INVENSTITORA I NADZORNOG INŽENJERA ZA JAVNU RASVJETU UZ NAJAVU) TE POSTOJEĆE STUPOVE PREMA PRAVILIMA STRUKE </t>
    </r>
    <r>
      <rPr>
        <b/>
        <sz val="10"/>
        <rFont val="Frutiger CE Light"/>
        <family val="2"/>
        <charset val="238"/>
      </rPr>
      <t xml:space="preserve">MOŽE </t>
    </r>
    <r>
      <rPr>
        <b/>
        <sz val="10"/>
        <color theme="1"/>
        <rFont val="Frutiger CE Light"/>
        <family val="2"/>
        <charset val="238"/>
      </rPr>
      <t>UKLJUČITI U PONUDU NA NAČIN DA IH REPARIRA I UGRADI ISTE NA PREDMETNU LOKACIJU  S DODATKOM POTREBNOG BROJA NOVIH STUPOVA (OPCIJA 1), ILI ĆE UGRADITI SVIH 30 KOMADA NOVIH 12M STUPOVA (OPCIJA 2).U TROŠKOVNIKU SU DATE OBJE OPCIJE.U SLUČAJU ODABIRA OPCIJE REPARIRANJA POSTOJEĆIH STUPOVA PONUDITELJ(IZVOĐAČ) JE OBVEZAN IZVESTI SVE RADOVE SADRŽANE U OPISU STAVKE KOJA SE ODNOSI NA REPARACIJU STUPOVA. U SLUČAJU OPCIJE ODABIRA OPCIJE UGRADNJE NOVIH STUPOVA PONUDITELJ(IZVOĐAČ) JE OBVEZAN IZVESTI SVE RADOVE SADRŽANE U OPISU STAVKE KOJA SE ODNOSI NA NABAVU I MONTAŽU NOVIH STUPOVA. PONUDITELJ JE OBVEZAN U PONUDI NAVESTI DA ĆE ZA ODABRANU OPCIJU OSIGURATI POTREBNE ATESTE A U CILJU ISHOĐENJA UPORABNE DOZVOLE</t>
    </r>
  </si>
  <si>
    <t>Na vrh stupa postavlja se naglavni nosač svjetiljke  raznih duljina prema projektu(minimalno 30cm a maksimalno 250 cm) i 30 konzola su za jednu svjetiljku. Detalj završetka izrađuje se prema tipu svjetiljke.</t>
  </si>
  <si>
    <t>Ovih stupova ima 20 komada. U području obuhvata treba ugraditi 30 stupova. Ponuditelj treba utvrditi stanje svih 20 komada stupova te iskoristiti određeni broj ili sve stupove ukoliko su tehnički ispravni te ugraditi odgovarajući broj nedostajućih stupova koliko ih treba do broja od 30 stupova. Stupovi koji se još dodatno trebaju ugraditi su istog tipa kao i postojeći KORS 2B-1200 proizvođača Dalekovod ili jednakovrijedan proizvod_________________________.</t>
  </si>
  <si>
    <t>Osijek, veljača 2017.</t>
  </si>
</sst>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0"/>
      <color theme="1"/>
      <name val="Frutiger CE Light"/>
      <family val="2"/>
      <charset val="238"/>
    </font>
    <font>
      <sz val="12"/>
      <color theme="1"/>
      <name val="Frutiger CE Light"/>
      <family val="2"/>
      <charset val="238"/>
    </font>
    <font>
      <b/>
      <sz val="12"/>
      <color theme="1"/>
      <name val="Frutiger CE Light"/>
      <family val="2"/>
    </font>
    <font>
      <b/>
      <sz val="10"/>
      <color theme="1"/>
      <name val="Frutiger CE Light"/>
      <family val="2"/>
    </font>
    <font>
      <b/>
      <sz val="14"/>
      <color theme="1"/>
      <name val="Frutiger CE Light"/>
      <family val="2"/>
    </font>
    <font>
      <sz val="10"/>
      <color theme="1"/>
      <name val="Frutiger CE Light"/>
      <family val="2"/>
    </font>
    <font>
      <sz val="10"/>
      <name val="Frutiger CE Light"/>
      <family val="2"/>
      <charset val="238"/>
    </font>
    <font>
      <sz val="10"/>
      <name val="Helv"/>
    </font>
    <font>
      <sz val="10"/>
      <name val="Arial"/>
      <family val="2"/>
      <charset val="238"/>
    </font>
    <font>
      <sz val="10"/>
      <name val="Frutiger CE Light"/>
      <family val="2"/>
    </font>
    <font>
      <vertAlign val="superscript"/>
      <sz val="10"/>
      <name val="Frutiger CE Light"/>
      <family val="2"/>
    </font>
    <font>
      <sz val="10"/>
      <color indexed="8"/>
      <name val="Frutiger CE Light"/>
      <family val="2"/>
      <charset val="238"/>
    </font>
    <font>
      <b/>
      <i/>
      <sz val="10"/>
      <color theme="1"/>
      <name val="Frutiger CE Light"/>
      <family val="2"/>
      <charset val="238"/>
    </font>
    <font>
      <b/>
      <sz val="14"/>
      <color theme="1"/>
      <name val="Frutiger CE Light"/>
      <family val="2"/>
      <charset val="238"/>
    </font>
    <font>
      <sz val="10"/>
      <color rgb="FFFF0000"/>
      <name val="Frutiger CE Light"/>
      <family val="2"/>
      <charset val="238"/>
    </font>
    <font>
      <sz val="10"/>
      <color rgb="FFFF0000"/>
      <name val="Frutiger CE Light"/>
      <family val="2"/>
    </font>
    <font>
      <vertAlign val="superscript"/>
      <sz val="10"/>
      <name val="Frutiger CE Light"/>
      <family val="2"/>
      <charset val="238"/>
    </font>
    <font>
      <vertAlign val="superscript"/>
      <sz val="10"/>
      <color indexed="8"/>
      <name val="Frutiger CE Light"/>
      <family val="2"/>
      <charset val="238"/>
    </font>
    <font>
      <sz val="10"/>
      <name val="Symbol"/>
      <family val="1"/>
      <charset val="2"/>
    </font>
    <font>
      <b/>
      <i/>
      <sz val="10"/>
      <name val="Frutiger CE Light"/>
      <family val="2"/>
      <charset val="238"/>
    </font>
    <font>
      <b/>
      <sz val="10"/>
      <color theme="1"/>
      <name val="Frutiger CE Light"/>
      <family val="2"/>
      <charset val="238"/>
    </font>
    <font>
      <b/>
      <sz val="10"/>
      <name val="Frutiger CE Light"/>
      <family val="2"/>
      <charset val="238"/>
    </font>
    <font>
      <sz val="10"/>
      <name val="Frutiger CE Light"/>
      <charset val="238"/>
    </font>
  </fonts>
  <fills count="3">
    <fill>
      <patternFill patternType="none"/>
    </fill>
    <fill>
      <patternFill patternType="gray125"/>
    </fill>
    <fill>
      <patternFill patternType="solid">
        <fgColor rgb="FFDBE5F1"/>
        <bgColor indexed="64"/>
      </patternFill>
    </fill>
  </fills>
  <borders count="9">
    <border>
      <left/>
      <right/>
      <top/>
      <bottom/>
      <diagonal/>
    </border>
    <border>
      <left/>
      <right/>
      <top/>
      <bottom style="double">
        <color theme="4" tint="0.59996337778862885"/>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double">
        <color theme="4" tint="0.59996337778862885"/>
      </right>
      <top/>
      <bottom style="double">
        <color theme="4" tint="0.59996337778862885"/>
      </bottom>
      <diagonal/>
    </border>
    <border>
      <left/>
      <right style="double">
        <color theme="4" tint="0.59996337778862885"/>
      </right>
      <top/>
      <bottom/>
      <diagonal/>
    </border>
    <border>
      <left/>
      <right/>
      <top/>
      <bottom style="thin">
        <color indexed="64"/>
      </bottom>
      <diagonal/>
    </border>
  </borders>
  <cellStyleXfs count="2">
    <xf numFmtId="0" fontId="0" fillId="0" borderId="0"/>
    <xf numFmtId="0" fontId="7" fillId="0" borderId="0"/>
  </cellStyleXfs>
  <cellXfs count="112">
    <xf numFmtId="0" fontId="0" fillId="0" borderId="0" xfId="0"/>
    <xf numFmtId="0" fontId="0" fillId="0" borderId="1" xfId="0" applyBorder="1"/>
    <xf numFmtId="0" fontId="0" fillId="0" borderId="0" xfId="0" applyAlignment="1">
      <alignment horizontal="center"/>
    </xf>
    <xf numFmtId="0" fontId="0" fillId="0" borderId="0" xfId="0" applyAlignment="1">
      <alignment horizontal="center" wrapText="1"/>
    </xf>
    <xf numFmtId="0" fontId="0" fillId="0" borderId="0" xfId="0" applyAlignment="1">
      <alignment horizontal="left" vertical="top"/>
    </xf>
    <xf numFmtId="49" fontId="1" fillId="0" borderId="4" xfId="0" applyNumberFormat="1" applyFont="1" applyBorder="1" applyAlignment="1">
      <alignment horizontal="center"/>
    </xf>
    <xf numFmtId="49" fontId="1" fillId="0" borderId="0" xfId="0" applyNumberFormat="1" applyFont="1" applyBorder="1" applyAlignment="1">
      <alignment horizontal="center"/>
    </xf>
    <xf numFmtId="49" fontId="1" fillId="0" borderId="0" xfId="0" applyNumberFormat="1" applyFont="1" applyBorder="1" applyAlignment="1">
      <alignment horizontal="justify" vertical="center" wrapText="1"/>
    </xf>
    <xf numFmtId="49" fontId="1" fillId="0" borderId="2" xfId="0" applyNumberFormat="1" applyFont="1" applyBorder="1" applyAlignment="1"/>
    <xf numFmtId="49" fontId="1" fillId="0" borderId="5" xfId="0" applyNumberFormat="1" applyFont="1" applyBorder="1" applyAlignment="1"/>
    <xf numFmtId="0" fontId="0" fillId="0" borderId="0" xfId="0" applyAlignment="1">
      <alignment horizontal="justify" vertical="center" wrapText="1"/>
    </xf>
    <xf numFmtId="2" fontId="0" fillId="0" borderId="0" xfId="0" applyNumberFormat="1" applyAlignment="1">
      <alignment horizontal="right"/>
    </xf>
    <xf numFmtId="49" fontId="2" fillId="2" borderId="0" xfId="0" applyNumberFormat="1" applyFont="1" applyFill="1" applyBorder="1" applyAlignment="1">
      <alignment horizontal="center"/>
    </xf>
    <xf numFmtId="0" fontId="3" fillId="2" borderId="0" xfId="0" applyFont="1" applyFill="1"/>
    <xf numFmtId="49" fontId="2" fillId="2" borderId="0" xfId="0" applyNumberFormat="1" applyFont="1" applyFill="1" applyBorder="1" applyAlignment="1">
      <alignment vertical="center"/>
    </xf>
    <xf numFmtId="0" fontId="2" fillId="2" borderId="0" xfId="0" applyNumberFormat="1" applyFont="1" applyFill="1" applyBorder="1" applyAlignment="1">
      <alignment vertical="center"/>
    </xf>
    <xf numFmtId="0" fontId="0" fillId="0" borderId="0" xfId="0" applyAlignment="1">
      <alignment horizontal="center" vertical="center"/>
    </xf>
    <xf numFmtId="0" fontId="0" fillId="0" borderId="0" xfId="0" applyFill="1"/>
    <xf numFmtId="0" fontId="0" fillId="0" borderId="2" xfId="0" applyFill="1" applyBorder="1" applyAlignment="1"/>
    <xf numFmtId="0" fontId="0" fillId="0" borderId="3" xfId="0" applyFill="1" applyBorder="1" applyAlignment="1"/>
    <xf numFmtId="0" fontId="0" fillId="0" borderId="5" xfId="0" applyFill="1" applyBorder="1" applyAlignment="1"/>
    <xf numFmtId="0" fontId="0" fillId="2" borderId="0" xfId="0" applyFill="1" applyBorder="1" applyAlignment="1"/>
    <xf numFmtId="0" fontId="4" fillId="2" borderId="0" xfId="0" applyFont="1" applyFill="1" applyBorder="1" applyAlignment="1">
      <alignment vertical="center" wrapText="1"/>
    </xf>
    <xf numFmtId="0" fontId="2" fillId="2" borderId="0" xfId="0" applyFont="1" applyFill="1" applyBorder="1" applyAlignment="1">
      <alignment vertical="center" wrapText="1"/>
    </xf>
    <xf numFmtId="0" fontId="0" fillId="0" borderId="0" xfId="0" applyBorder="1"/>
    <xf numFmtId="49" fontId="5" fillId="0" borderId="0" xfId="0" applyNumberFormat="1" applyFont="1" applyFill="1" applyBorder="1"/>
    <xf numFmtId="0" fontId="0" fillId="0" borderId="0" xfId="0" applyFill="1" applyBorder="1"/>
    <xf numFmtId="0" fontId="0" fillId="0" borderId="0" xfId="0" applyNumberFormat="1" applyAlignment="1">
      <alignment horizontal="left" vertical="top"/>
    </xf>
    <xf numFmtId="0" fontId="0" fillId="0" borderId="0" xfId="0" applyNumberFormat="1" applyAlignment="1">
      <alignment horizontal="right" vertical="top"/>
    </xf>
    <xf numFmtId="2" fontId="0" fillId="0" borderId="0" xfId="0" applyNumberFormat="1" applyFill="1" applyBorder="1" applyAlignment="1">
      <alignment horizontal="right" vertical="center"/>
    </xf>
    <xf numFmtId="0" fontId="0" fillId="0" borderId="0" xfId="0" applyFill="1" applyBorder="1" applyAlignment="1">
      <alignment horizontal="right" vertical="center"/>
    </xf>
    <xf numFmtId="0" fontId="5" fillId="0" borderId="0" xfId="0" applyNumberFormat="1" applyFont="1" applyFill="1" applyBorder="1"/>
    <xf numFmtId="0" fontId="2" fillId="2" borderId="0" xfId="0" applyNumberFormat="1" applyFont="1" applyFill="1" applyBorder="1" applyAlignment="1">
      <alignment horizontal="center"/>
    </xf>
    <xf numFmtId="0" fontId="0" fillId="0" borderId="0" xfId="0" applyAlignment="1">
      <alignment horizontal="right" vertical="top"/>
    </xf>
    <xf numFmtId="0" fontId="0" fillId="0" borderId="0" xfId="0" applyNumberFormat="1" applyAlignment="1">
      <alignment horizontal="justify" vertical="center" wrapText="1"/>
    </xf>
    <xf numFmtId="0" fontId="0" fillId="0" borderId="0" xfId="0" applyNumberFormat="1" applyAlignment="1">
      <alignment horizontal="right"/>
    </xf>
    <xf numFmtId="0" fontId="0" fillId="0" borderId="0" xfId="0" applyNumberFormat="1" applyAlignment="1">
      <alignment horizontal="justify" vertical="top" wrapText="1"/>
    </xf>
    <xf numFmtId="0" fontId="8" fillId="0" borderId="0" xfId="1" applyFont="1" applyFill="1" applyAlignment="1">
      <alignment horizontal="center"/>
    </xf>
    <xf numFmtId="0" fontId="6" fillId="0" borderId="0" xfId="1" applyFont="1" applyFill="1" applyAlignment="1">
      <alignment horizontal="center"/>
    </xf>
    <xf numFmtId="4" fontId="6" fillId="0" borderId="0" xfId="1" applyNumberFormat="1" applyFont="1" applyFill="1" applyBorder="1" applyAlignment="1">
      <alignment horizontal="center"/>
    </xf>
    <xf numFmtId="49" fontId="1" fillId="0" borderId="2" xfId="0" applyNumberFormat="1" applyFont="1" applyBorder="1" applyAlignment="1">
      <alignment horizontal="center"/>
    </xf>
    <xf numFmtId="49" fontId="0" fillId="0" borderId="0" xfId="0" applyNumberFormat="1" applyAlignment="1">
      <alignment horizontal="center" vertical="top"/>
    </xf>
    <xf numFmtId="49" fontId="0" fillId="0" borderId="0" xfId="0" applyNumberFormat="1" applyAlignment="1">
      <alignment horizontal="left" vertical="top"/>
    </xf>
    <xf numFmtId="0" fontId="0" fillId="0" borderId="7" xfId="0" applyBorder="1"/>
    <xf numFmtId="0" fontId="0" fillId="0" borderId="6" xfId="0" applyBorder="1"/>
    <xf numFmtId="0" fontId="6" fillId="0" borderId="0" xfId="0" applyFont="1" applyFill="1" applyBorder="1" applyAlignment="1">
      <alignment horizontal="justify" vertical="top" wrapText="1"/>
    </xf>
    <xf numFmtId="0" fontId="6" fillId="0" borderId="0" xfId="0" applyFont="1" applyFill="1" applyBorder="1" applyAlignment="1">
      <alignment horizontal="justify" vertical="top"/>
    </xf>
    <xf numFmtId="0" fontId="6" fillId="0" borderId="0" xfId="0" applyFont="1" applyFill="1" applyBorder="1"/>
    <xf numFmtId="0" fontId="6" fillId="0" borderId="0" xfId="0" applyFont="1"/>
    <xf numFmtId="0" fontId="0" fillId="0" borderId="8" xfId="0" applyNumberFormat="1" applyBorder="1" applyAlignment="1">
      <alignment horizontal="justify" vertical="center" wrapText="1"/>
    </xf>
    <xf numFmtId="0" fontId="0" fillId="0" borderId="0" xfId="0" applyNumberFormat="1" applyBorder="1" applyAlignment="1">
      <alignment horizontal="justify" vertical="center" wrapText="1"/>
    </xf>
    <xf numFmtId="0" fontId="9" fillId="0" borderId="0" xfId="0" applyFont="1" applyAlignment="1">
      <alignment horizontal="center"/>
    </xf>
    <xf numFmtId="0" fontId="9" fillId="0" borderId="0" xfId="0" applyFont="1" applyFill="1" applyBorder="1"/>
    <xf numFmtId="49" fontId="9" fillId="0" borderId="0" xfId="0" applyNumberFormat="1" applyFont="1"/>
    <xf numFmtId="0" fontId="11" fillId="0" borderId="0" xfId="0" applyFont="1" applyBorder="1" applyAlignment="1">
      <alignment horizontal="center"/>
    </xf>
    <xf numFmtId="0" fontId="6" fillId="0" borderId="0" xfId="0" applyFont="1" applyAlignment="1">
      <alignment horizontal="justify" vertical="top" wrapText="1"/>
    </xf>
    <xf numFmtId="0" fontId="0" fillId="0" borderId="0" xfId="0" applyAlignment="1">
      <alignment horizontal="justify" vertical="center" wrapText="1"/>
    </xf>
    <xf numFmtId="0" fontId="0" fillId="0" borderId="0" xfId="0" applyAlignment="1">
      <alignment horizontal="justify" vertical="center" wrapText="1"/>
    </xf>
    <xf numFmtId="49" fontId="5" fillId="0" borderId="0" xfId="0" applyNumberFormat="1" applyFont="1" applyFill="1" applyBorder="1" applyAlignment="1">
      <alignment wrapText="1"/>
    </xf>
    <xf numFmtId="0" fontId="5" fillId="0" borderId="0" xfId="0" applyNumberFormat="1" applyFont="1" applyFill="1" applyBorder="1" applyAlignment="1">
      <alignment vertical="top"/>
    </xf>
    <xf numFmtId="4" fontId="0" fillId="0" borderId="0" xfId="0" applyNumberFormat="1" applyFill="1" applyBorder="1" applyAlignment="1">
      <alignment horizontal="right" vertical="center"/>
    </xf>
    <xf numFmtId="0" fontId="0" fillId="0" borderId="0" xfId="0" applyAlignment="1">
      <alignment horizontal="justify" vertical="center" wrapText="1"/>
    </xf>
    <xf numFmtId="0" fontId="14" fillId="0" borderId="0" xfId="0" applyNumberFormat="1" applyFont="1" applyAlignment="1">
      <alignment horizontal="left" vertical="top"/>
    </xf>
    <xf numFmtId="0" fontId="14" fillId="0" borderId="0" xfId="0" applyFont="1"/>
    <xf numFmtId="0" fontId="14" fillId="0" borderId="0" xfId="0" applyNumberFormat="1" applyFont="1" applyAlignment="1">
      <alignment horizontal="justify" vertical="center" wrapText="1"/>
    </xf>
    <xf numFmtId="0" fontId="15" fillId="0" borderId="0" xfId="0" applyFont="1" applyAlignment="1">
      <alignment horizontal="center"/>
    </xf>
    <xf numFmtId="0" fontId="14" fillId="0" borderId="0" xfId="0" applyFont="1" applyAlignment="1">
      <alignment horizontal="center" wrapText="1"/>
    </xf>
    <xf numFmtId="2" fontId="14" fillId="0" borderId="0" xfId="0" applyNumberFormat="1" applyFont="1" applyAlignment="1">
      <alignment horizontal="right"/>
    </xf>
    <xf numFmtId="49" fontId="14" fillId="0" borderId="0" xfId="0" applyNumberFormat="1" applyFont="1" applyAlignment="1">
      <alignment horizontal="left" vertical="top"/>
    </xf>
    <xf numFmtId="0" fontId="14" fillId="0" borderId="0" xfId="0" applyFont="1" applyAlignment="1">
      <alignment vertical="top" wrapText="1"/>
    </xf>
    <xf numFmtId="0" fontId="0" fillId="0" borderId="0" xfId="0" applyAlignment="1">
      <alignment horizontal="justify" vertical="top" wrapText="1"/>
    </xf>
    <xf numFmtId="0" fontId="6" fillId="0" borderId="0" xfId="0" applyNumberFormat="1" applyFont="1" applyFill="1" applyAlignment="1">
      <alignment horizontal="left" vertical="top"/>
    </xf>
    <xf numFmtId="0" fontId="6" fillId="0" borderId="0" xfId="0" applyNumberFormat="1" applyFont="1" applyFill="1" applyAlignment="1">
      <alignment horizontal="right" vertical="top"/>
    </xf>
    <xf numFmtId="0" fontId="6" fillId="0" borderId="0" xfId="0" applyFont="1" applyFill="1" applyAlignment="1">
      <alignment horizontal="left" vertical="top"/>
    </xf>
    <xf numFmtId="0" fontId="6" fillId="0" borderId="0" xfId="0" applyFont="1" applyFill="1"/>
    <xf numFmtId="0" fontId="6" fillId="0" borderId="0" xfId="0" applyNumberFormat="1" applyFont="1" applyFill="1" applyAlignment="1">
      <alignment horizontal="justify" vertical="center" wrapText="1"/>
    </xf>
    <xf numFmtId="0" fontId="6" fillId="0" borderId="0" xfId="0" applyFont="1" applyFill="1" applyAlignment="1">
      <alignment horizontal="center"/>
    </xf>
    <xf numFmtId="0" fontId="6" fillId="0" borderId="0" xfId="0" applyFont="1" applyFill="1" applyAlignment="1">
      <alignment horizontal="center" wrapText="1"/>
    </xf>
    <xf numFmtId="2" fontId="6" fillId="0" borderId="0" xfId="0" applyNumberFormat="1" applyFont="1" applyFill="1" applyAlignment="1">
      <alignment horizontal="right"/>
    </xf>
    <xf numFmtId="0" fontId="6" fillId="0" borderId="0" xfId="0" applyFont="1" applyAlignment="1">
      <alignment vertical="top" wrapText="1"/>
    </xf>
    <xf numFmtId="0" fontId="6" fillId="0" borderId="0" xfId="0" applyNumberFormat="1" applyFont="1" applyAlignment="1">
      <alignment vertical="top" wrapText="1"/>
    </xf>
    <xf numFmtId="0" fontId="6" fillId="0" borderId="0" xfId="0" applyFont="1" applyAlignment="1">
      <alignment wrapText="1"/>
    </xf>
    <xf numFmtId="0" fontId="20" fillId="0" borderId="0" xfId="0" applyFont="1" applyAlignment="1">
      <alignment horizontal="justify" vertical="top" wrapText="1"/>
    </xf>
    <xf numFmtId="0" fontId="6" fillId="0" borderId="0" xfId="0" applyNumberFormat="1" applyFont="1" applyAlignment="1">
      <alignment horizontal="justify" vertical="center" wrapText="1"/>
    </xf>
    <xf numFmtId="0" fontId="6" fillId="0" borderId="0" xfId="0" applyNumberFormat="1" applyFont="1" applyAlignment="1">
      <alignment horizontal="justify" wrapText="1"/>
    </xf>
    <xf numFmtId="0" fontId="14" fillId="0" borderId="0" xfId="0" applyFont="1" applyFill="1" applyAlignment="1">
      <alignment horizontal="center" wrapText="1"/>
    </xf>
    <xf numFmtId="4" fontId="0" fillId="0" borderId="0" xfId="0" applyNumberFormat="1" applyAlignment="1">
      <alignment horizontal="right"/>
    </xf>
    <xf numFmtId="4" fontId="0" fillId="0" borderId="0" xfId="0" applyNumberFormat="1" applyFont="1" applyAlignment="1">
      <alignment horizontal="right"/>
    </xf>
    <xf numFmtId="4" fontId="6" fillId="0" borderId="0" xfId="0" applyNumberFormat="1" applyFont="1" applyAlignment="1">
      <alignment horizontal="right"/>
    </xf>
    <xf numFmtId="4" fontId="14" fillId="0" borderId="0" xfId="0" applyNumberFormat="1" applyFont="1" applyAlignment="1">
      <alignment horizontal="right"/>
    </xf>
    <xf numFmtId="0" fontId="22" fillId="0" borderId="0" xfId="0" applyFont="1" applyAlignment="1">
      <alignment vertical="top" wrapText="1"/>
    </xf>
    <xf numFmtId="4" fontId="2" fillId="2" borderId="0" xfId="0" applyNumberFormat="1" applyFont="1" applyFill="1" applyAlignment="1">
      <alignment horizontal="right" vertical="center"/>
    </xf>
    <xf numFmtId="49" fontId="2" fillId="2" borderId="0" xfId="0" applyNumberFormat="1" applyFont="1" applyFill="1" applyBorder="1" applyAlignment="1">
      <alignment horizontal="left" vertical="center"/>
    </xf>
    <xf numFmtId="4" fontId="0" fillId="0" borderId="0" xfId="0" applyNumberFormat="1" applyFill="1" applyBorder="1" applyAlignment="1">
      <alignment horizontal="right" vertical="center"/>
    </xf>
    <xf numFmtId="49" fontId="2" fillId="2" borderId="0" xfId="0" applyNumberFormat="1" applyFont="1" applyFill="1" applyBorder="1" applyAlignment="1">
      <alignment horizontal="center" vertical="center"/>
    </xf>
    <xf numFmtId="4" fontId="13" fillId="2" borderId="0" xfId="0" applyNumberFormat="1" applyFont="1" applyFill="1" applyBorder="1" applyAlignment="1">
      <alignment horizontal="right" vertical="center"/>
    </xf>
    <xf numFmtId="49" fontId="1" fillId="0" borderId="2" xfId="0" applyNumberFormat="1" applyFont="1" applyBorder="1" applyAlignment="1">
      <alignment horizontal="center"/>
    </xf>
    <xf numFmtId="49" fontId="1" fillId="0" borderId="3" xfId="0" applyNumberFormat="1" applyFont="1" applyBorder="1" applyAlignment="1">
      <alignment horizontal="center"/>
    </xf>
    <xf numFmtId="49" fontId="1" fillId="0" borderId="5" xfId="0" applyNumberFormat="1" applyFont="1" applyBorder="1" applyAlignment="1">
      <alignment horizontal="center"/>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2" fillId="2" borderId="0" xfId="0" applyNumberFormat="1" applyFont="1" applyFill="1" applyBorder="1" applyAlignment="1">
      <alignment horizontal="center" vertical="center"/>
    </xf>
    <xf numFmtId="0" fontId="2" fillId="2" borderId="0" xfId="0" applyNumberFormat="1" applyFont="1" applyFill="1" applyBorder="1" applyAlignment="1">
      <alignment horizontal="left" vertical="center"/>
    </xf>
    <xf numFmtId="49" fontId="2" fillId="2" borderId="0" xfId="0" applyNumberFormat="1" applyFont="1" applyFill="1" applyBorder="1" applyAlignment="1">
      <alignment horizontal="left" vertical="center" wrapText="1"/>
    </xf>
    <xf numFmtId="0" fontId="12"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justify" vertical="center" wrapText="1"/>
    </xf>
    <xf numFmtId="0" fontId="4" fillId="0" borderId="3" xfId="0" applyFont="1" applyFill="1" applyBorder="1" applyAlignment="1">
      <alignment horizontal="center" vertical="center" wrapText="1"/>
    </xf>
    <xf numFmtId="0" fontId="0" fillId="0" borderId="0" xfId="0" applyAlignment="1">
      <alignment horizontal="justify" vertical="top" wrapText="1"/>
    </xf>
    <xf numFmtId="0" fontId="20" fillId="0" borderId="0" xfId="0" applyFont="1" applyAlignment="1">
      <alignment horizontal="justify" vertical="top" wrapText="1"/>
    </xf>
    <xf numFmtId="0" fontId="2" fillId="2" borderId="0" xfId="0" applyNumberFormat="1" applyFont="1" applyFill="1" applyBorder="1" applyAlignment="1">
      <alignment horizontal="left" vertical="center" wrapText="1"/>
    </xf>
    <xf numFmtId="0" fontId="19" fillId="0" borderId="0" xfId="0" applyFont="1" applyAlignment="1">
      <alignment horizontal="left" vertical="center" wrapText="1"/>
    </xf>
  </cellXfs>
  <cellStyles count="2">
    <cellStyle name="Normalno" xfId="0" builtinId="0"/>
    <cellStyle name="Style 1" xfId="1"/>
  </cellStyles>
  <dxfs count="0"/>
  <tableStyles count="0" defaultTableStyle="TableStyleMedium9" defaultPivotStyle="PivotStyleLight16"/>
  <colors>
    <mruColors>
      <color rgb="FFDBE5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1</xdr:rowOff>
    </xdr:from>
    <xdr:to>
      <xdr:col>11</xdr:col>
      <xdr:colOff>2198</xdr:colOff>
      <xdr:row>5</xdr:row>
      <xdr:rowOff>280148</xdr:rowOff>
    </xdr:to>
    <xdr:sp macro="" textlink="">
      <xdr:nvSpPr>
        <xdr:cNvPr id="4" name="TekstniOkvir 3"/>
        <xdr:cNvSpPr txBox="1"/>
      </xdr:nvSpPr>
      <xdr:spPr>
        <a:xfrm>
          <a:off x="986118" y="1"/>
          <a:ext cx="5459462" cy="1120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hr-HR" sz="700">
              <a:solidFill>
                <a:schemeClr val="dk1"/>
              </a:solidFill>
              <a:latin typeface="Frutiger CE Light" pitchFamily="34" charset="0"/>
              <a:ea typeface="+mn-ea"/>
              <a:cs typeface="+mn-cs"/>
            </a:rPr>
            <a:t>INVESTITOR:		GRAD</a:t>
          </a:r>
          <a:r>
            <a:rPr lang="hr-HR" sz="700" baseline="0">
              <a:solidFill>
                <a:schemeClr val="dk1"/>
              </a:solidFill>
              <a:latin typeface="Frutiger CE Light" pitchFamily="34" charset="0"/>
              <a:ea typeface="+mn-ea"/>
              <a:cs typeface="+mn-cs"/>
            </a:rPr>
            <a:t> OSIJEK, FRANJE KUHAČA 9 , 31000 OSIJEK</a:t>
          </a:r>
        </a:p>
        <a:p>
          <a:pPr marL="0" marR="0" indent="0" algn="l" defTabSz="914400" eaLnBrk="1" fontAlgn="auto" latinLnBrk="0" hangingPunct="1">
            <a:lnSpc>
              <a:spcPct val="100000"/>
            </a:lnSpc>
            <a:spcBef>
              <a:spcPts val="0"/>
            </a:spcBef>
            <a:spcAft>
              <a:spcPts val="0"/>
            </a:spcAft>
            <a:buClrTx/>
            <a:buSzTx/>
            <a:buFontTx/>
            <a:buNone/>
            <a:tabLst/>
            <a:defRPr/>
          </a:pPr>
          <a:r>
            <a:rPr lang="hr-HR" sz="700" baseline="0">
              <a:solidFill>
                <a:schemeClr val="dk1"/>
              </a:solidFill>
              <a:latin typeface="Frutiger CE Light" pitchFamily="34" charset="0"/>
              <a:ea typeface="+mn-ea"/>
              <a:cs typeface="+mn-cs"/>
            </a:rPr>
            <a:t>G</a:t>
          </a:r>
          <a:r>
            <a:rPr lang="hr-HR" sz="700">
              <a:solidFill>
                <a:schemeClr val="dk1"/>
              </a:solidFill>
              <a:latin typeface="Frutiger CE Light" pitchFamily="34" charset="0"/>
              <a:ea typeface="+mn-ea"/>
              <a:cs typeface="+mn-cs"/>
            </a:rPr>
            <a:t>RAĐEVINA:		JAVNA RASVJETA </a:t>
          </a:r>
          <a:r>
            <a:rPr lang="hr-HR" sz="700" baseline="0">
              <a:solidFill>
                <a:schemeClr val="dk1"/>
              </a:solidFill>
              <a:latin typeface="Frutiger CE Light" pitchFamily="34" charset="0"/>
              <a:ea typeface="+mn-ea"/>
              <a:cs typeface="+mn-cs"/>
            </a:rPr>
            <a:t>NA kč.br.10603/6, 10603/11,10603/12,10603/13,10603/14,10607/2, 		111418/3  k.o .OSIJEK i 3780 k.o. TENJA </a:t>
          </a:r>
        </a:p>
        <a:p>
          <a:pPr marL="0" marR="0" indent="0" algn="l" defTabSz="914400" eaLnBrk="1" fontAlgn="auto" latinLnBrk="0" hangingPunct="1">
            <a:lnSpc>
              <a:spcPct val="100000"/>
            </a:lnSpc>
            <a:spcBef>
              <a:spcPts val="0"/>
            </a:spcBef>
            <a:spcAft>
              <a:spcPts val="0"/>
            </a:spcAft>
            <a:buClrTx/>
            <a:buSzTx/>
            <a:buFontTx/>
            <a:buNone/>
            <a:tabLst/>
            <a:defRPr/>
          </a:pPr>
          <a:r>
            <a:rPr lang="hr-HR" sz="700">
              <a:solidFill>
                <a:schemeClr val="dk1"/>
              </a:solidFill>
              <a:latin typeface="Frutiger CE Light" pitchFamily="34" charset="0"/>
              <a:ea typeface="+mn-ea"/>
              <a:cs typeface="+mn-cs"/>
            </a:rPr>
            <a:t>VRSTA PROJEKTA:		GLAVNI ELEKTROTEHNIČKI  I GRAĐEVINSKIPROJEKT 	</a:t>
          </a:r>
        </a:p>
        <a:p>
          <a:pPr algn="l"/>
          <a:r>
            <a:rPr lang="hr-HR" sz="700">
              <a:solidFill>
                <a:schemeClr val="dk1"/>
              </a:solidFill>
              <a:latin typeface="Frutiger CE Light" pitchFamily="34" charset="0"/>
              <a:ea typeface="+mn-ea"/>
              <a:cs typeface="+mn-cs"/>
            </a:rPr>
            <a:t>ZAJEDNIČKA OZNAKA PROJEKTA:	61/16-GP	</a:t>
          </a:r>
        </a:p>
        <a:p>
          <a:pPr algn="l"/>
          <a:r>
            <a:rPr lang="hr-HR" sz="700">
              <a:solidFill>
                <a:schemeClr val="dk1"/>
              </a:solidFill>
              <a:latin typeface="Frutiger CE Light" pitchFamily="34" charset="0"/>
              <a:ea typeface="+mn-ea"/>
              <a:cs typeface="+mn-cs"/>
            </a:rPr>
            <a:t>BROJ MAPE:		1/1</a:t>
          </a:r>
        </a:p>
        <a:p>
          <a:pPr algn="l"/>
          <a:r>
            <a:rPr lang="hr-HR" sz="700">
              <a:solidFill>
                <a:schemeClr val="dk1"/>
              </a:solidFill>
              <a:latin typeface="Frutiger CE Light" pitchFamily="34" charset="0"/>
              <a:ea typeface="+mn-ea"/>
              <a:cs typeface="+mn-cs"/>
            </a:rPr>
            <a:t>BROJ PROJEKTA:		61/16-GP	</a:t>
          </a:r>
        </a:p>
        <a:p>
          <a:pPr algn="l"/>
          <a:r>
            <a:rPr lang="hr-HR" sz="700">
              <a:solidFill>
                <a:schemeClr val="dk1"/>
              </a:solidFill>
              <a:latin typeface="Frutiger CE Light" pitchFamily="34" charset="0"/>
              <a:ea typeface="+mn-ea"/>
              <a:cs typeface="+mn-cs"/>
            </a:rPr>
            <a:t>DATUM:		STUDENI 2016.	</a:t>
          </a:r>
        </a:p>
      </xdr:txBody>
    </xdr:sp>
    <xdr:clientData/>
  </xdr:twoCellAnchor>
  <xdr:twoCellAnchor editAs="oneCell">
    <xdr:from>
      <xdr:col>0</xdr:col>
      <xdr:colOff>0</xdr:colOff>
      <xdr:row>0</xdr:row>
      <xdr:rowOff>32844</xdr:rowOff>
    </xdr:from>
    <xdr:to>
      <xdr:col>5</xdr:col>
      <xdr:colOff>19706</xdr:colOff>
      <xdr:row>5</xdr:row>
      <xdr:rowOff>257541</xdr:rowOff>
    </xdr:to>
    <xdr:pic>
      <xdr:nvPicPr>
        <xdr:cNvPr id="6" name="Slika 5" descr="logotip bez teksta.jpg"/>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0" y="32844"/>
          <a:ext cx="985344" cy="1078663"/>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331"/>
  <sheetViews>
    <sheetView tabSelected="1" view="pageBreakPreview" topLeftCell="A19" zoomScaleSheetLayoutView="100" zoomScalePageLayoutView="115" workbookViewId="0">
      <selection activeCell="B19" sqref="B19:J19"/>
    </sheetView>
  </sheetViews>
  <sheetFormatPr defaultRowHeight="12.75"/>
  <cols>
    <col min="1" max="1" width="2" customWidth="1"/>
    <col min="2" max="2" width="3.5703125" customWidth="1"/>
    <col min="3" max="3" width="4.42578125" customWidth="1"/>
    <col min="4" max="5" width="1.28515625" customWidth="1"/>
    <col min="6" max="6" width="37.7109375" customWidth="1"/>
    <col min="7" max="7" width="1" customWidth="1"/>
    <col min="8" max="8" width="5.5703125" customWidth="1"/>
    <col min="9" max="9" width="7" customWidth="1"/>
    <col min="10" max="10" width="9.5703125" customWidth="1"/>
    <col min="11" max="11" width="10.42578125" customWidth="1"/>
    <col min="12" max="12" width="6.85546875" customWidth="1"/>
    <col min="13" max="13" width="3.42578125" customWidth="1"/>
    <col min="14" max="14" width="3.140625" customWidth="1"/>
    <col min="15" max="15" width="4.28515625" customWidth="1"/>
    <col min="16" max="16" width="24.42578125" customWidth="1"/>
  </cols>
  <sheetData>
    <row r="1" spans="1:11">
      <c r="E1" s="43"/>
    </row>
    <row r="2" spans="1:11">
      <c r="E2" s="43"/>
    </row>
    <row r="3" spans="1:11">
      <c r="E3" s="43"/>
    </row>
    <row r="4" spans="1:11">
      <c r="E4" s="43"/>
    </row>
    <row r="5" spans="1:11">
      <c r="E5" s="43"/>
    </row>
    <row r="6" spans="1:11" ht="22.5" customHeight="1" thickBot="1">
      <c r="A6" s="1"/>
      <c r="B6" s="1"/>
      <c r="C6" s="1"/>
      <c r="D6" s="1"/>
      <c r="E6" s="44"/>
      <c r="F6" s="1"/>
      <c r="G6" s="1"/>
      <c r="H6" s="1"/>
      <c r="I6" s="1"/>
      <c r="J6" s="1"/>
      <c r="K6" s="1"/>
    </row>
    <row r="7" spans="1:11" ht="13.5" thickTop="1"/>
    <row r="8" spans="1:11">
      <c r="A8" s="17"/>
      <c r="B8" s="17"/>
      <c r="C8" s="17"/>
      <c r="D8" s="17"/>
      <c r="E8" s="17"/>
      <c r="F8" s="17"/>
      <c r="G8" s="17"/>
      <c r="H8" s="17"/>
      <c r="I8" s="17"/>
      <c r="J8" s="17"/>
      <c r="K8" s="17"/>
    </row>
    <row r="9" spans="1:11" ht="96.75" customHeight="1">
      <c r="A9" s="18"/>
      <c r="B9" s="19"/>
      <c r="C9" s="19"/>
      <c r="D9" s="19"/>
      <c r="E9" s="19"/>
      <c r="F9" s="107" t="s">
        <v>180</v>
      </c>
      <c r="G9" s="107"/>
      <c r="H9" s="107"/>
      <c r="I9" s="107"/>
      <c r="J9" s="19"/>
      <c r="K9" s="20"/>
    </row>
    <row r="10" spans="1:11">
      <c r="A10" s="17"/>
      <c r="B10" s="17"/>
      <c r="C10" s="17"/>
      <c r="D10" s="17"/>
      <c r="E10" s="17"/>
      <c r="F10" s="17"/>
      <c r="G10" s="17"/>
      <c r="H10" s="17"/>
      <c r="I10" s="17"/>
      <c r="J10" s="17"/>
      <c r="K10" s="17"/>
    </row>
    <row r="11" spans="1:11" ht="15">
      <c r="A11" s="6"/>
      <c r="B11" s="6"/>
      <c r="C11" s="6"/>
      <c r="D11" s="7"/>
      <c r="E11" s="6"/>
      <c r="F11" s="6"/>
      <c r="G11" s="6"/>
      <c r="H11" s="6"/>
      <c r="I11" s="6"/>
    </row>
    <row r="12" spans="1:11" ht="15.75">
      <c r="A12" s="94"/>
      <c r="B12" s="94"/>
      <c r="C12" s="94"/>
      <c r="D12" s="94"/>
      <c r="E12" s="12"/>
      <c r="F12" s="92" t="s">
        <v>7</v>
      </c>
      <c r="G12" s="92"/>
      <c r="H12" s="92"/>
      <c r="I12" s="92"/>
      <c r="J12" s="13"/>
      <c r="K12" s="13"/>
    </row>
    <row r="13" spans="1:11" ht="15">
      <c r="A13" s="6"/>
      <c r="B13" s="6"/>
      <c r="C13" s="6"/>
      <c r="D13" s="7"/>
      <c r="E13" s="6"/>
      <c r="F13" s="6"/>
      <c r="G13" s="6"/>
      <c r="H13" s="6"/>
      <c r="I13" s="6"/>
    </row>
    <row r="14" spans="1:11" ht="15">
      <c r="A14" s="6"/>
      <c r="B14" s="108" t="s">
        <v>9</v>
      </c>
      <c r="C14" s="108"/>
      <c r="D14" s="108"/>
      <c r="E14" s="108"/>
      <c r="F14" s="108"/>
      <c r="G14" s="108"/>
      <c r="H14" s="108"/>
      <c r="I14" s="108"/>
      <c r="J14" s="108"/>
    </row>
    <row r="15" spans="1:11" ht="168" customHeight="1">
      <c r="B15" s="108" t="s">
        <v>14</v>
      </c>
      <c r="C15" s="108"/>
      <c r="D15" s="108"/>
      <c r="E15" s="108"/>
      <c r="F15" s="108"/>
      <c r="G15" s="108"/>
      <c r="H15" s="108"/>
      <c r="I15" s="108"/>
      <c r="J15" s="108"/>
      <c r="K15" s="11"/>
    </row>
    <row r="16" spans="1:11" ht="156" customHeight="1">
      <c r="B16" s="108" t="s">
        <v>11</v>
      </c>
      <c r="C16" s="108"/>
      <c r="D16" s="108"/>
      <c r="E16" s="108"/>
      <c r="F16" s="108"/>
      <c r="G16" s="108"/>
      <c r="H16" s="108"/>
      <c r="I16" s="108"/>
      <c r="J16" s="108"/>
    </row>
    <row r="17" spans="1:15" ht="153" customHeight="1">
      <c r="B17" s="108" t="s">
        <v>10</v>
      </c>
      <c r="C17" s="108"/>
      <c r="D17" s="108"/>
      <c r="E17" s="108"/>
      <c r="F17" s="108"/>
      <c r="G17" s="108"/>
      <c r="H17" s="108"/>
      <c r="I17" s="108"/>
      <c r="J17" s="108"/>
    </row>
    <row r="18" spans="1:15" ht="109.5" customHeight="1">
      <c r="B18" s="108" t="s">
        <v>149</v>
      </c>
      <c r="C18" s="108"/>
      <c r="D18" s="108"/>
      <c r="E18" s="108"/>
      <c r="F18" s="108"/>
      <c r="G18" s="108"/>
      <c r="H18" s="108"/>
      <c r="I18" s="108"/>
      <c r="J18" s="108"/>
    </row>
    <row r="19" spans="1:15" ht="249" customHeight="1">
      <c r="B19" s="109" t="s">
        <v>181</v>
      </c>
      <c r="C19" s="108"/>
      <c r="D19" s="108"/>
      <c r="E19" s="108"/>
      <c r="F19" s="108"/>
      <c r="G19" s="108"/>
      <c r="H19" s="108"/>
      <c r="I19" s="108"/>
      <c r="J19" s="108"/>
    </row>
    <row r="20" spans="1:15">
      <c r="B20" s="82"/>
      <c r="C20" s="70"/>
      <c r="D20" s="70"/>
      <c r="E20" s="70"/>
      <c r="F20" s="70"/>
      <c r="G20" s="70"/>
      <c r="H20" s="70"/>
      <c r="I20" s="70"/>
      <c r="J20" s="70"/>
    </row>
    <row r="21" spans="1:15" ht="15">
      <c r="A21" s="96" t="s">
        <v>1</v>
      </c>
      <c r="B21" s="97"/>
      <c r="C21" s="97"/>
      <c r="D21" s="98"/>
      <c r="E21" s="99" t="s">
        <v>2</v>
      </c>
      <c r="F21" s="100"/>
      <c r="G21" s="8" t="s">
        <v>3</v>
      </c>
      <c r="H21" s="9"/>
      <c r="I21" s="40" t="s">
        <v>37</v>
      </c>
      <c r="J21" s="5" t="s">
        <v>4</v>
      </c>
      <c r="K21" s="5" t="s">
        <v>5</v>
      </c>
      <c r="M21" t="s">
        <v>16</v>
      </c>
      <c r="N21" s="16"/>
      <c r="O21" s="16" t="s">
        <v>15</v>
      </c>
    </row>
    <row r="22" spans="1:15" ht="15">
      <c r="A22" s="6"/>
      <c r="B22" s="6"/>
      <c r="C22" s="6"/>
      <c r="D22" s="7"/>
      <c r="E22" s="6"/>
      <c r="F22" s="6"/>
      <c r="G22" s="6"/>
      <c r="H22" s="6"/>
      <c r="I22" s="6"/>
    </row>
    <row r="23" spans="1:15" ht="15">
      <c r="A23" s="6"/>
      <c r="B23" s="6"/>
      <c r="C23" s="6"/>
      <c r="D23" s="7"/>
      <c r="E23" s="6"/>
      <c r="F23" s="6"/>
      <c r="G23" s="6"/>
      <c r="H23" s="6"/>
      <c r="I23" s="6"/>
    </row>
    <row r="25" spans="1:15" ht="15.75">
      <c r="A25" s="101" t="s">
        <v>8</v>
      </c>
      <c r="B25" s="101"/>
      <c r="C25" s="101"/>
      <c r="D25" s="101"/>
      <c r="E25" s="32"/>
      <c r="F25" s="102" t="s">
        <v>103</v>
      </c>
      <c r="G25" s="102"/>
      <c r="H25" s="102"/>
      <c r="I25" s="102"/>
      <c r="J25" s="102"/>
      <c r="K25" s="102"/>
    </row>
    <row r="27" spans="1:15" ht="204">
      <c r="A27" s="27"/>
      <c r="B27" s="28" t="str">
        <f>IF(ISBLANK(M27:M27)&lt;&gt;TRUE,$A$25,"  ")</f>
        <v>A.</v>
      </c>
      <c r="C27" s="4" t="str">
        <f>IF(ISBLANK(M27)&lt;&gt;TRUE,COUNTA($M$27:M27)&amp;".","  ")</f>
        <v>1.</v>
      </c>
      <c r="F27" s="56" t="s">
        <v>88</v>
      </c>
      <c r="H27" s="2" t="s">
        <v>17</v>
      </c>
      <c r="I27" s="3">
        <v>1</v>
      </c>
      <c r="J27" s="86"/>
      <c r="K27" s="11"/>
      <c r="M27" t="s">
        <v>0</v>
      </c>
    </row>
    <row r="28" spans="1:15">
      <c r="A28" s="27"/>
      <c r="B28" s="28" t="str">
        <f t="shared" ref="B28:B47" si="0">IF(ISBLANK(M27:M28)&lt;&gt;TRUE,$A$25,"  ")</f>
        <v xml:space="preserve">  </v>
      </c>
      <c r="C28" s="4" t="str">
        <f>IF(ISBLANK(M28)&lt;&gt;TRUE,COUNTA($M$27:M28)&amp;".","  ")</f>
        <v xml:space="preserve">  </v>
      </c>
      <c r="F28" s="10"/>
      <c r="H28" s="2"/>
      <c r="I28" s="3"/>
      <c r="J28" s="86"/>
      <c r="K28" s="11"/>
    </row>
    <row r="29" spans="1:15" ht="215.25" customHeight="1">
      <c r="A29" s="27"/>
      <c r="B29" s="28" t="str">
        <f t="shared" si="0"/>
        <v>A.</v>
      </c>
      <c r="C29" s="4" t="str">
        <f>IF(ISBLANK(M29)&lt;&gt;TRUE,COUNTA($M$27:M29)&amp;".","  ")</f>
        <v>2.</v>
      </c>
      <c r="F29" s="61" t="s">
        <v>104</v>
      </c>
      <c r="H29" s="2" t="s">
        <v>6</v>
      </c>
      <c r="I29" s="3">
        <v>2</v>
      </c>
      <c r="J29" s="86"/>
      <c r="K29" s="11"/>
      <c r="M29" t="s">
        <v>25</v>
      </c>
    </row>
    <row r="30" spans="1:15">
      <c r="A30" s="27"/>
      <c r="B30" s="28" t="str">
        <f t="shared" si="0"/>
        <v xml:space="preserve">  </v>
      </c>
      <c r="C30" s="4" t="str">
        <f>IF(ISBLANK(M30)&lt;&gt;TRUE,COUNTA($M$27:M30)&amp;".","  ")</f>
        <v xml:space="preserve">  </v>
      </c>
      <c r="F30" s="10"/>
      <c r="H30" s="2"/>
      <c r="I30" s="3"/>
      <c r="J30" s="86"/>
      <c r="K30" s="11"/>
    </row>
    <row r="31" spans="1:15" ht="38.25">
      <c r="A31" s="27"/>
      <c r="B31" s="28" t="str">
        <f>IF(ISBLANK(M31:M31)&lt;&gt;TRUE,$A$25,"  ")</f>
        <v>A.</v>
      </c>
      <c r="C31" s="4" t="str">
        <f>IF(ISBLANK(M31)&lt;&gt;TRUE,COUNTA($M$27:M31)&amp;".","  ")</f>
        <v>3.</v>
      </c>
      <c r="F31" s="10" t="s">
        <v>38</v>
      </c>
      <c r="H31" s="2" t="s">
        <v>17</v>
      </c>
      <c r="I31" s="3">
        <v>1</v>
      </c>
      <c r="J31" s="86"/>
      <c r="K31" s="11"/>
      <c r="M31" t="s">
        <v>25</v>
      </c>
    </row>
    <row r="32" spans="1:15">
      <c r="A32" s="27"/>
      <c r="B32" s="28" t="str">
        <f t="shared" si="0"/>
        <v xml:space="preserve">  </v>
      </c>
      <c r="C32" s="4" t="str">
        <f>IF(ISBLANK(M32)&lt;&gt;TRUE,COUNTA($M$27:M32)&amp;".","  ")</f>
        <v xml:space="preserve">  </v>
      </c>
      <c r="F32" s="10"/>
      <c r="H32" s="2"/>
      <c r="I32" s="3"/>
      <c r="J32" s="86"/>
      <c r="K32" s="11"/>
    </row>
    <row r="33" spans="1:13" ht="25.5">
      <c r="A33" s="27"/>
      <c r="B33" s="28" t="str">
        <f t="shared" si="0"/>
        <v>A.</v>
      </c>
      <c r="C33" s="4" t="str">
        <f>IF(ISBLANK(M33)&lt;&gt;TRUE,COUNTA($M$27:M33)&amp;".","  ")</f>
        <v>4.</v>
      </c>
      <c r="F33" s="10" t="s">
        <v>39</v>
      </c>
      <c r="H33" s="2" t="s">
        <v>17</v>
      </c>
      <c r="I33" s="3">
        <v>1</v>
      </c>
      <c r="J33" s="86"/>
      <c r="K33" s="11"/>
      <c r="M33" t="s">
        <v>25</v>
      </c>
    </row>
    <row r="34" spans="1:13">
      <c r="A34" s="27"/>
      <c r="B34" s="28" t="str">
        <f t="shared" si="0"/>
        <v xml:space="preserve">  </v>
      </c>
      <c r="C34" s="4" t="str">
        <f>IF(ISBLANK(M34)&lt;&gt;TRUE,COUNTA($M$27:M34)&amp;".","  ")</f>
        <v xml:space="preserve">  </v>
      </c>
      <c r="F34" s="10"/>
      <c r="H34" s="2"/>
      <c r="I34" s="3"/>
      <c r="J34" s="86"/>
      <c r="K34" s="11"/>
    </row>
    <row r="35" spans="1:13" ht="163.5" customHeight="1">
      <c r="A35" s="27"/>
      <c r="B35" s="28" t="str">
        <f t="shared" si="0"/>
        <v>A.</v>
      </c>
      <c r="C35" s="4" t="str">
        <f>IF(ISBLANK(M35)&lt;&gt;TRUE,COUNTA($M$27:M35)&amp;".","  ")</f>
        <v>5.</v>
      </c>
      <c r="F35" s="34" t="s">
        <v>48</v>
      </c>
      <c r="H35" s="2" t="s">
        <v>6</v>
      </c>
      <c r="I35" s="3">
        <v>1</v>
      </c>
      <c r="J35" s="86"/>
      <c r="K35" s="11"/>
      <c r="M35" t="s">
        <v>25</v>
      </c>
    </row>
    <row r="36" spans="1:13">
      <c r="A36" s="27"/>
      <c r="B36" s="28" t="str">
        <f t="shared" si="0"/>
        <v xml:space="preserve">  </v>
      </c>
      <c r="C36" s="4" t="str">
        <f>IF(ISBLANK(M36)&lt;&gt;TRUE,COUNTA($M$27:M36)&amp;".","  ")</f>
        <v xml:space="preserve">  </v>
      </c>
      <c r="F36" s="10"/>
      <c r="H36" s="2"/>
      <c r="I36" s="3"/>
      <c r="J36" s="86"/>
      <c r="K36" s="11"/>
    </row>
    <row r="37" spans="1:13" ht="76.5">
      <c r="A37" s="27"/>
      <c r="B37" s="28" t="str">
        <f t="shared" si="0"/>
        <v>A.</v>
      </c>
      <c r="C37" s="4" t="str">
        <f>IF(ISBLANK(M37)&lt;&gt;TRUE,COUNTA($M$27:M37)&amp;".","  ")</f>
        <v>6.</v>
      </c>
      <c r="F37" s="10" t="s">
        <v>44</v>
      </c>
      <c r="H37" s="2" t="s">
        <v>6</v>
      </c>
      <c r="I37" s="3">
        <v>1</v>
      </c>
      <c r="J37" s="86"/>
      <c r="K37" s="11"/>
      <c r="M37" t="s">
        <v>25</v>
      </c>
    </row>
    <row r="38" spans="1:13">
      <c r="A38" s="27"/>
      <c r="B38" s="28" t="str">
        <f t="shared" si="0"/>
        <v xml:space="preserve">  </v>
      </c>
      <c r="C38" s="4" t="str">
        <f>IF(ISBLANK(M38)&lt;&gt;TRUE,COUNTA($M$27:M38)&amp;".","  ")</f>
        <v xml:space="preserve">  </v>
      </c>
      <c r="F38" s="10"/>
      <c r="H38" s="2"/>
      <c r="I38" s="3"/>
      <c r="J38" s="86"/>
      <c r="K38" s="11"/>
    </row>
    <row r="39" spans="1:13" ht="159.75" customHeight="1">
      <c r="A39" s="27"/>
      <c r="B39" s="28" t="str">
        <f t="shared" si="0"/>
        <v>A.</v>
      </c>
      <c r="C39" s="4" t="str">
        <f>IF(ISBLANK(M39)&lt;&gt;TRUE,COUNTA($M$27:M39)&amp;".","  ")</f>
        <v>7.</v>
      </c>
      <c r="F39" s="61" t="s">
        <v>105</v>
      </c>
      <c r="H39" s="2" t="s">
        <v>17</v>
      </c>
      <c r="I39" s="3">
        <v>1</v>
      </c>
      <c r="J39" s="86"/>
      <c r="K39" s="11"/>
      <c r="M39" t="s">
        <v>25</v>
      </c>
    </row>
    <row r="40" spans="1:13">
      <c r="A40" s="27"/>
      <c r="B40" s="28" t="str">
        <f t="shared" si="0"/>
        <v xml:space="preserve">  </v>
      </c>
      <c r="C40" s="4" t="str">
        <f>IF(ISBLANK(M40)&lt;&gt;TRUE,COUNTA($M$27:M40)&amp;".","  ")</f>
        <v xml:space="preserve">  </v>
      </c>
      <c r="F40" s="10"/>
      <c r="H40" s="2"/>
      <c r="I40" s="3"/>
      <c r="J40" s="86"/>
      <c r="K40" s="11"/>
    </row>
    <row r="41" spans="1:13" ht="63.75">
      <c r="A41" s="27"/>
      <c r="B41" s="28" t="str">
        <f t="shared" si="0"/>
        <v>A.</v>
      </c>
      <c r="C41" s="4" t="str">
        <f>IF(ISBLANK(M41)&lt;&gt;TRUE,COUNTA($M$27:M41)&amp;".","  ")</f>
        <v>8.</v>
      </c>
      <c r="F41" s="10" t="s">
        <v>43</v>
      </c>
      <c r="H41" s="2" t="s">
        <v>17</v>
      </c>
      <c r="I41" s="3">
        <v>1</v>
      </c>
      <c r="J41" s="86"/>
      <c r="K41" s="11"/>
      <c r="M41" t="s">
        <v>25</v>
      </c>
    </row>
    <row r="42" spans="1:13">
      <c r="A42" s="27"/>
      <c r="B42" s="28" t="str">
        <f t="shared" si="0"/>
        <v xml:space="preserve">  </v>
      </c>
      <c r="C42" s="4" t="str">
        <f>IF(ISBLANK(M42)&lt;&gt;TRUE,COUNTA($M$27:M42)&amp;".","  ")</f>
        <v xml:space="preserve">  </v>
      </c>
      <c r="F42" s="10"/>
      <c r="H42" s="2"/>
      <c r="I42" s="3"/>
      <c r="J42" s="86"/>
      <c r="K42" s="11"/>
    </row>
    <row r="43" spans="1:13" ht="38.25">
      <c r="A43" s="27"/>
      <c r="B43" s="28" t="str">
        <f t="shared" si="0"/>
        <v>A.</v>
      </c>
      <c r="C43" s="4" t="str">
        <f>IF(ISBLANK(M43)&lt;&gt;TRUE,COUNTA($M$27:M43)&amp;".","  ")</f>
        <v>9.</v>
      </c>
      <c r="F43" s="10" t="s">
        <v>40</v>
      </c>
      <c r="J43" s="86"/>
      <c r="K43" s="11"/>
      <c r="M43" t="s">
        <v>25</v>
      </c>
    </row>
    <row r="44" spans="1:13">
      <c r="A44" s="27"/>
      <c r="B44" s="28" t="str">
        <f t="shared" si="0"/>
        <v xml:space="preserve">  </v>
      </c>
      <c r="C44" s="4" t="str">
        <f>IF(ISBLANK(M44)&lt;&gt;TRUE,COUNTA($M$27:M44)&amp;".","  ")</f>
        <v xml:space="preserve">  </v>
      </c>
      <c r="E44" s="41" t="s">
        <v>18</v>
      </c>
      <c r="F44" s="10" t="s">
        <v>41</v>
      </c>
      <c r="H44" s="2"/>
      <c r="I44" s="3"/>
      <c r="J44" s="86"/>
      <c r="K44" s="11"/>
    </row>
    <row r="45" spans="1:13" ht="25.5">
      <c r="A45" s="27"/>
      <c r="B45" s="28" t="str">
        <f t="shared" si="0"/>
        <v xml:space="preserve">  </v>
      </c>
      <c r="C45" s="4" t="str">
        <f>IF(ISBLANK(M45)&lt;&gt;TRUE,COUNTA($M$27:M45)&amp;".","  ")</f>
        <v xml:space="preserve">  </v>
      </c>
      <c r="E45" s="41" t="s">
        <v>18</v>
      </c>
      <c r="F45" s="10" t="s">
        <v>42</v>
      </c>
      <c r="H45" s="2" t="s">
        <v>17</v>
      </c>
      <c r="I45" s="3">
        <v>1</v>
      </c>
      <c r="J45" s="86"/>
      <c r="K45" s="11"/>
    </row>
    <row r="46" spans="1:13">
      <c r="A46" s="27"/>
      <c r="B46" s="28" t="str">
        <f t="shared" si="0"/>
        <v xml:space="preserve">  </v>
      </c>
      <c r="C46" s="4" t="str">
        <f>IF(ISBLANK(M46)&lt;&gt;TRUE,COUNTA($M$27:M46)&amp;".","  ")</f>
        <v xml:space="preserve">  </v>
      </c>
      <c r="E46" s="41"/>
      <c r="F46" s="10"/>
      <c r="H46" s="2"/>
      <c r="I46" s="3"/>
      <c r="J46" s="86"/>
      <c r="K46" s="11"/>
    </row>
    <row r="47" spans="1:13" ht="25.5">
      <c r="A47" s="27"/>
      <c r="B47" s="28" t="str">
        <f t="shared" si="0"/>
        <v>A.</v>
      </c>
      <c r="C47" s="4" t="str">
        <f>IF(ISBLANK(M47)&lt;&gt;TRUE,COUNTA($M$27:M47)&amp;".","  ")</f>
        <v>10.</v>
      </c>
      <c r="E47" s="41"/>
      <c r="F47" s="10" t="s">
        <v>49</v>
      </c>
      <c r="H47" s="2" t="s">
        <v>6</v>
      </c>
      <c r="I47" s="3">
        <v>1</v>
      </c>
      <c r="J47" s="86"/>
      <c r="K47" s="11"/>
      <c r="M47" t="s">
        <v>25</v>
      </c>
    </row>
    <row r="48" spans="1:13">
      <c r="A48" s="27"/>
      <c r="B48" s="28" t="str">
        <f>IF(ISBLANK(M48:M48)&lt;&gt;TRUE,$A$25,"  ")</f>
        <v xml:space="preserve">  </v>
      </c>
      <c r="C48" s="4" t="str">
        <f>IF(ISBLANK(M48:M48)&lt;&gt;TRUE,COUNTA($M$27:M48)&amp;".","  ")</f>
        <v xml:space="preserve">  </v>
      </c>
      <c r="F48" s="10"/>
      <c r="H48" s="2"/>
      <c r="I48" s="3"/>
      <c r="J48" s="11"/>
      <c r="K48" s="11"/>
    </row>
    <row r="49" spans="1:13" ht="15.75">
      <c r="A49" s="94"/>
      <c r="B49" s="94"/>
      <c r="C49" s="94"/>
      <c r="D49" s="94"/>
      <c r="E49" s="12"/>
      <c r="F49" s="14" t="s">
        <v>13</v>
      </c>
      <c r="G49" s="14"/>
      <c r="H49" s="15" t="str">
        <f>A25</f>
        <v>A.</v>
      </c>
      <c r="I49" s="14"/>
      <c r="J49" s="91"/>
      <c r="K49" s="91"/>
    </row>
    <row r="54" spans="1:13" ht="15.75">
      <c r="A54" s="101" t="s">
        <v>12</v>
      </c>
      <c r="B54" s="101"/>
      <c r="C54" s="101"/>
      <c r="D54" s="101"/>
      <c r="E54" s="32"/>
      <c r="F54" s="102" t="s">
        <v>106</v>
      </c>
      <c r="G54" s="102"/>
      <c r="H54" s="102"/>
      <c r="I54" s="102"/>
      <c r="J54" s="13"/>
      <c r="K54" s="13"/>
    </row>
    <row r="56" spans="1:13" ht="187.5" customHeight="1">
      <c r="A56" s="27"/>
      <c r="B56" s="28" t="str">
        <f>IF(ISBLANK(M56)&lt;&gt;TRUE,$A$54,"  ")</f>
        <v>B.</v>
      </c>
      <c r="C56" s="4" t="str">
        <f>IF(ISBLANK(M56)&lt;&gt;TRUE,COUNTA($M$56:M56)&amp;".","  ")</f>
        <v>1.</v>
      </c>
      <c r="F56" s="45" t="s">
        <v>107</v>
      </c>
      <c r="H56" s="2" t="s">
        <v>17</v>
      </c>
      <c r="I56" s="3">
        <v>1</v>
      </c>
      <c r="J56" s="86"/>
      <c r="K56" s="11"/>
      <c r="M56" t="s">
        <v>45</v>
      </c>
    </row>
    <row r="57" spans="1:13">
      <c r="A57" s="27"/>
      <c r="B57" s="28" t="str">
        <f t="shared" ref="B57:B72" si="1">IF(ISBLANK(M57)&lt;&gt;TRUE,$A$54,"  ")</f>
        <v xml:space="preserve">  </v>
      </c>
      <c r="C57" s="4" t="str">
        <f>IF(ISBLANK(M57)&lt;&gt;TRUE,COUNTA($M$56:M57)&amp;".","  ")</f>
        <v xml:space="preserve">  </v>
      </c>
      <c r="F57" s="45"/>
      <c r="H57" s="2"/>
      <c r="I57" s="3"/>
      <c r="J57" s="86"/>
      <c r="K57" s="11"/>
    </row>
    <row r="58" spans="1:13" ht="230.25" customHeight="1">
      <c r="A58" s="27"/>
      <c r="B58" s="28" t="str">
        <f t="shared" si="1"/>
        <v>B.</v>
      </c>
      <c r="C58" s="4" t="str">
        <f>IF(ISBLANK(M58)&lt;&gt;TRUE,COUNTA($M$56:M58)&amp;".","  ")</f>
        <v>2.</v>
      </c>
      <c r="F58" s="45" t="s">
        <v>87</v>
      </c>
      <c r="H58" s="2" t="s">
        <v>17</v>
      </c>
      <c r="I58" s="3">
        <v>1</v>
      </c>
      <c r="J58" s="86"/>
      <c r="K58" s="11"/>
      <c r="M58" t="s">
        <v>25</v>
      </c>
    </row>
    <row r="59" spans="1:13">
      <c r="A59" s="27"/>
      <c r="B59" s="28" t="str">
        <f t="shared" si="1"/>
        <v xml:space="preserve">  </v>
      </c>
      <c r="C59" s="4" t="str">
        <f>IF(ISBLANK(M59)&lt;&gt;TRUE,COUNTA($M$56:M59)&amp;".","  ")</f>
        <v xml:space="preserve">  </v>
      </c>
      <c r="F59" s="45"/>
      <c r="H59" s="2"/>
      <c r="I59" s="3"/>
      <c r="J59" s="86"/>
      <c r="K59" s="11"/>
    </row>
    <row r="60" spans="1:13" ht="173.25" customHeight="1">
      <c r="A60" s="27"/>
      <c r="B60" s="28" t="str">
        <f t="shared" si="1"/>
        <v>B.</v>
      </c>
      <c r="C60" s="4" t="str">
        <f>IF(ISBLANK(M60)&lt;&gt;TRUE,COUNTA($M$56:M60)&amp;".","  ")</f>
        <v>3.</v>
      </c>
      <c r="F60" s="45" t="s">
        <v>118</v>
      </c>
      <c r="H60" s="2" t="s">
        <v>6</v>
      </c>
      <c r="I60" s="3">
        <v>1</v>
      </c>
      <c r="J60" s="86"/>
      <c r="K60" s="11"/>
      <c r="M60" t="s">
        <v>25</v>
      </c>
    </row>
    <row r="61" spans="1:13">
      <c r="A61" s="27"/>
      <c r="B61" s="28" t="str">
        <f t="shared" si="1"/>
        <v xml:space="preserve">  </v>
      </c>
      <c r="C61" s="4" t="str">
        <f>IF(ISBLANK(M61)&lt;&gt;TRUE,COUNTA($M$56:M61)&amp;".","  ")</f>
        <v xml:space="preserve">  </v>
      </c>
      <c r="F61" s="45"/>
      <c r="H61" s="2"/>
      <c r="I61" s="3"/>
      <c r="J61" s="86"/>
      <c r="K61" s="11"/>
    </row>
    <row r="62" spans="1:13" ht="160.5" customHeight="1">
      <c r="A62" s="27"/>
      <c r="B62" s="28" t="str">
        <f t="shared" si="1"/>
        <v>B.</v>
      </c>
      <c r="C62" s="4" t="str">
        <f>IF(ISBLANK(M62)&lt;&gt;TRUE,COUNTA($M$56:M62)&amp;".","  ")</f>
        <v>4.</v>
      </c>
      <c r="F62" s="45" t="s">
        <v>119</v>
      </c>
      <c r="H62" s="2" t="s">
        <v>6</v>
      </c>
      <c r="I62" s="3">
        <v>8</v>
      </c>
      <c r="J62" s="86"/>
      <c r="K62" s="11"/>
      <c r="M62" t="s">
        <v>25</v>
      </c>
    </row>
    <row r="63" spans="1:13">
      <c r="A63" s="27"/>
      <c r="B63" s="28" t="str">
        <f t="shared" si="1"/>
        <v xml:space="preserve">  </v>
      </c>
      <c r="C63" s="4" t="str">
        <f>IF(ISBLANK(M63)&lt;&gt;TRUE,COUNTA($M$56:M63)&amp;".","  ")</f>
        <v xml:space="preserve">  </v>
      </c>
      <c r="F63" s="45"/>
      <c r="H63" s="2"/>
      <c r="I63" s="3"/>
      <c r="J63" s="86"/>
      <c r="K63" s="11"/>
    </row>
    <row r="64" spans="1:13" ht="160.5" customHeight="1">
      <c r="A64" s="27"/>
      <c r="B64" s="28" t="str">
        <f t="shared" si="1"/>
        <v>B.</v>
      </c>
      <c r="C64" s="4" t="str">
        <f>IF(ISBLANK(M64)&lt;&gt;TRUE,COUNTA($M$56:M64)&amp;".","  ")</f>
        <v>5.</v>
      </c>
      <c r="F64" s="45" t="s">
        <v>120</v>
      </c>
      <c r="H64" s="2" t="s">
        <v>6</v>
      </c>
      <c r="I64" s="3">
        <v>2</v>
      </c>
      <c r="J64" s="86"/>
      <c r="K64" s="11"/>
      <c r="M64" t="s">
        <v>25</v>
      </c>
    </row>
    <row r="65" spans="1:13">
      <c r="A65" s="27"/>
      <c r="B65" s="28" t="str">
        <f t="shared" si="1"/>
        <v xml:space="preserve">  </v>
      </c>
      <c r="C65" s="4" t="str">
        <f>IF(ISBLANK(M65)&lt;&gt;TRUE,COUNTA($M$56:M65)&amp;".","  ")</f>
        <v xml:space="preserve">  </v>
      </c>
      <c r="F65" s="45"/>
      <c r="H65" s="2"/>
      <c r="I65" s="3"/>
      <c r="J65" s="86"/>
      <c r="K65" s="11"/>
    </row>
    <row r="66" spans="1:13" ht="159.75" customHeight="1">
      <c r="A66" s="27"/>
      <c r="B66" s="28" t="str">
        <f t="shared" si="1"/>
        <v>B.</v>
      </c>
      <c r="C66" s="4" t="str">
        <f>IF(ISBLANK(M66)&lt;&gt;TRUE,COUNTA($M$56:M66)&amp;".","  ")</f>
        <v>6.</v>
      </c>
      <c r="F66" s="45" t="s">
        <v>121</v>
      </c>
      <c r="H66" s="2" t="s">
        <v>6</v>
      </c>
      <c r="I66" s="3">
        <v>5</v>
      </c>
      <c r="J66" s="86"/>
      <c r="K66" s="11"/>
      <c r="M66" t="s">
        <v>25</v>
      </c>
    </row>
    <row r="67" spans="1:13">
      <c r="A67" s="27"/>
      <c r="B67" s="28" t="str">
        <f t="shared" si="1"/>
        <v xml:space="preserve">  </v>
      </c>
      <c r="C67" s="4" t="str">
        <f>IF(ISBLANK(M67)&lt;&gt;TRUE,COUNTA($M$56:M67)&amp;".","  ")</f>
        <v xml:space="preserve">  </v>
      </c>
      <c r="F67" s="45"/>
      <c r="H67" s="2"/>
      <c r="I67" s="3"/>
      <c r="J67" s="86"/>
      <c r="K67" s="11"/>
    </row>
    <row r="68" spans="1:13" ht="77.25" customHeight="1">
      <c r="A68" s="27"/>
      <c r="B68" s="28" t="str">
        <f t="shared" si="1"/>
        <v>B.</v>
      </c>
      <c r="C68" s="4" t="str">
        <f>IF(ISBLANK(M68)&lt;&gt;TRUE,COUNTA($M$56:M68)&amp;".","  ")</f>
        <v>7.</v>
      </c>
      <c r="F68" s="45" t="s">
        <v>117</v>
      </c>
      <c r="H68" s="2" t="s">
        <v>17</v>
      </c>
      <c r="I68" s="3">
        <v>1</v>
      </c>
      <c r="J68" s="86"/>
      <c r="K68" s="11"/>
      <c r="M68" t="s">
        <v>25</v>
      </c>
    </row>
    <row r="69" spans="1:13">
      <c r="A69" s="27"/>
      <c r="B69" s="28" t="str">
        <f t="shared" si="1"/>
        <v xml:space="preserve">  </v>
      </c>
      <c r="C69" s="4" t="str">
        <f>IF(ISBLANK(M69)&lt;&gt;TRUE,COUNTA($M$56:M69)&amp;".","  ")</f>
        <v xml:space="preserve">  </v>
      </c>
      <c r="F69" s="45"/>
      <c r="H69" s="2"/>
      <c r="I69" s="3"/>
      <c r="J69" s="86"/>
      <c r="K69" s="11"/>
    </row>
    <row r="70" spans="1:13" ht="53.25" customHeight="1">
      <c r="A70" s="27"/>
      <c r="B70" s="28" t="str">
        <f t="shared" si="1"/>
        <v>B.</v>
      </c>
      <c r="C70" s="4" t="str">
        <f>IF(ISBLANK(M70)&lt;&gt;TRUE,COUNTA($M$56:M70)&amp;".","  ")</f>
        <v>8.</v>
      </c>
      <c r="F70" s="45" t="s">
        <v>89</v>
      </c>
      <c r="H70" s="2" t="s">
        <v>6</v>
      </c>
      <c r="I70" s="3">
        <v>1</v>
      </c>
      <c r="J70" s="86"/>
      <c r="K70" s="11"/>
      <c r="M70" t="s">
        <v>25</v>
      </c>
    </row>
    <row r="71" spans="1:13">
      <c r="A71" s="27"/>
      <c r="B71" s="28" t="str">
        <f t="shared" si="1"/>
        <v xml:space="preserve">  </v>
      </c>
      <c r="C71" s="4" t="str">
        <f>IF(ISBLANK(M71)&lt;&gt;TRUE,COUNTA($M$56:M71)&amp;".","  ")</f>
        <v xml:space="preserve">  </v>
      </c>
      <c r="F71" s="45"/>
      <c r="H71" s="2"/>
      <c r="I71" s="3"/>
      <c r="J71" s="86"/>
      <c r="K71" s="11"/>
    </row>
    <row r="72" spans="1:13" ht="89.25" customHeight="1">
      <c r="A72" s="27"/>
      <c r="B72" s="28" t="str">
        <f t="shared" si="1"/>
        <v>B.</v>
      </c>
      <c r="C72" s="4" t="str">
        <f>IF(ISBLANK(M72)&lt;&gt;TRUE,COUNTA($M$56:M72)&amp;".","  ")</f>
        <v>9.</v>
      </c>
      <c r="F72" s="45" t="s">
        <v>90</v>
      </c>
      <c r="H72" s="2" t="s">
        <v>6</v>
      </c>
      <c r="I72" s="3">
        <v>2</v>
      </c>
      <c r="J72" s="86"/>
      <c r="K72" s="11"/>
      <c r="M72" t="s">
        <v>25</v>
      </c>
    </row>
    <row r="73" spans="1:13">
      <c r="A73" s="27"/>
      <c r="B73" s="28" t="str">
        <f t="shared" ref="B73:B92" si="2">IF(ISBLANK(M73)&lt;&gt;TRUE,$A$54,"  ")</f>
        <v xml:space="preserve">  </v>
      </c>
      <c r="C73" s="4" t="str">
        <f>IF(ISBLANK(M73)&lt;&gt;TRUE,COUNTA($M$56:M73)&amp;".","  ")</f>
        <v xml:space="preserve">  </v>
      </c>
      <c r="F73" s="45"/>
      <c r="H73" s="2"/>
      <c r="I73" s="3"/>
      <c r="J73" s="86"/>
      <c r="K73" s="11"/>
    </row>
    <row r="74" spans="1:13" ht="217.5" customHeight="1">
      <c r="A74" s="27"/>
      <c r="B74" s="28" t="str">
        <f t="shared" si="2"/>
        <v>B.</v>
      </c>
      <c r="C74" s="4" t="str">
        <f>IF(ISBLANK(M74)&lt;&gt;TRUE,COUNTA($M$56:M74)&amp;".","  ")</f>
        <v>10.</v>
      </c>
      <c r="F74" s="45" t="s">
        <v>50</v>
      </c>
      <c r="H74" s="2" t="s">
        <v>17</v>
      </c>
      <c r="I74" s="3">
        <v>1</v>
      </c>
      <c r="J74" s="86"/>
      <c r="K74" s="11"/>
      <c r="M74" t="s">
        <v>25</v>
      </c>
    </row>
    <row r="75" spans="1:13">
      <c r="A75" s="27"/>
      <c r="B75" s="28" t="str">
        <f t="shared" si="2"/>
        <v xml:space="preserve">  </v>
      </c>
      <c r="C75" s="4" t="str">
        <f>IF(ISBLANK(M75)&lt;&gt;TRUE,COUNTA($M$56:M75)&amp;".","  ")</f>
        <v xml:space="preserve">  </v>
      </c>
      <c r="F75" s="45"/>
      <c r="H75" s="2"/>
      <c r="I75" s="3"/>
      <c r="J75" s="86"/>
      <c r="K75" s="11"/>
    </row>
    <row r="76" spans="1:13" ht="25.5">
      <c r="A76" s="27"/>
      <c r="B76" s="28" t="str">
        <f t="shared" si="2"/>
        <v>B.</v>
      </c>
      <c r="C76" s="4" t="str">
        <f>IF(ISBLANK(M76)&lt;&gt;TRUE,COUNTA($M$56:M76)&amp;".","  ")</f>
        <v>11.</v>
      </c>
      <c r="F76" s="45" t="s">
        <v>51</v>
      </c>
      <c r="H76" s="2" t="s">
        <v>6</v>
      </c>
      <c r="I76" s="3">
        <v>1</v>
      </c>
      <c r="J76" s="86"/>
      <c r="K76" s="11"/>
      <c r="M76" t="s">
        <v>25</v>
      </c>
    </row>
    <row r="77" spans="1:13">
      <c r="A77" s="27"/>
      <c r="B77" s="28" t="str">
        <f t="shared" si="2"/>
        <v xml:space="preserve">  </v>
      </c>
      <c r="C77" s="4" t="str">
        <f>IF(ISBLANK(M77)&lt;&gt;TRUE,COUNTA($M$56:M77)&amp;".","  ")</f>
        <v xml:space="preserve">  </v>
      </c>
      <c r="F77" s="45"/>
      <c r="H77" s="2"/>
      <c r="I77" s="3"/>
      <c r="J77" s="86"/>
      <c r="K77" s="11"/>
    </row>
    <row r="78" spans="1:13" ht="35.25" customHeight="1">
      <c r="A78" s="27"/>
      <c r="B78" s="28" t="str">
        <f t="shared" si="2"/>
        <v>B.</v>
      </c>
      <c r="C78" s="4" t="str">
        <f>IF(ISBLANK(M78)&lt;&gt;TRUE,COUNTA($M$56:M78)&amp;".","  ")</f>
        <v>12.</v>
      </c>
      <c r="F78" s="45" t="s">
        <v>52</v>
      </c>
      <c r="H78" s="2" t="s">
        <v>6</v>
      </c>
      <c r="I78" s="3">
        <v>1</v>
      </c>
      <c r="J78" s="86"/>
      <c r="K78" s="11"/>
      <c r="M78" t="s">
        <v>25</v>
      </c>
    </row>
    <row r="79" spans="1:13">
      <c r="A79" s="27"/>
      <c r="B79" s="28" t="str">
        <f t="shared" si="2"/>
        <v xml:space="preserve">  </v>
      </c>
      <c r="C79" s="4" t="str">
        <f>IF(ISBLANK(M79)&lt;&gt;TRUE,COUNTA($M$56:M79)&amp;".","  ")</f>
        <v xml:space="preserve">  </v>
      </c>
      <c r="F79" s="45"/>
      <c r="H79" s="2"/>
      <c r="I79" s="3"/>
      <c r="J79" s="86"/>
      <c r="K79" s="11"/>
    </row>
    <row r="80" spans="1:13" ht="54.75" customHeight="1">
      <c r="A80" s="27"/>
      <c r="B80" s="28" t="str">
        <f t="shared" si="2"/>
        <v>B.</v>
      </c>
      <c r="C80" s="4" t="str">
        <f>IF(ISBLANK(M80)&lt;&gt;TRUE,COUNTA($M$56:M80)&amp;".","  ")</f>
        <v>13.</v>
      </c>
      <c r="F80" s="45" t="s">
        <v>46</v>
      </c>
      <c r="H80" s="2" t="s">
        <v>6</v>
      </c>
      <c r="I80" s="3">
        <v>1</v>
      </c>
      <c r="J80" s="86"/>
      <c r="K80" s="11"/>
      <c r="M80" t="s">
        <v>25</v>
      </c>
    </row>
    <row r="81" spans="1:13">
      <c r="A81" s="27"/>
      <c r="B81" s="28" t="str">
        <f t="shared" si="2"/>
        <v xml:space="preserve">  </v>
      </c>
      <c r="C81" s="4" t="str">
        <f>IF(ISBLANK(M81)&lt;&gt;TRUE,COUNTA($M$56:M81)&amp;".","  ")</f>
        <v xml:space="preserve">  </v>
      </c>
      <c r="F81" s="45"/>
      <c r="H81" s="2"/>
      <c r="I81" s="3"/>
      <c r="J81" s="86"/>
      <c r="K81" s="11"/>
    </row>
    <row r="82" spans="1:13" ht="33.75" customHeight="1">
      <c r="A82" s="27"/>
      <c r="B82" s="28" t="str">
        <f t="shared" si="2"/>
        <v>B.</v>
      </c>
      <c r="C82" s="4" t="str">
        <f>IF(ISBLANK(M82)&lt;&gt;TRUE,COUNTA($M$56:M82)&amp;".","  ")</f>
        <v>14.</v>
      </c>
      <c r="F82" s="45" t="s">
        <v>47</v>
      </c>
      <c r="H82" s="2" t="s">
        <v>6</v>
      </c>
      <c r="I82" s="3">
        <v>1</v>
      </c>
      <c r="J82" s="86"/>
      <c r="K82" s="11"/>
      <c r="M82" t="s">
        <v>25</v>
      </c>
    </row>
    <row r="83" spans="1:13">
      <c r="A83" s="27"/>
      <c r="B83" s="28" t="str">
        <f t="shared" si="2"/>
        <v xml:space="preserve">  </v>
      </c>
      <c r="C83" s="4" t="str">
        <f>IF(ISBLANK(M83)&lt;&gt;TRUE,COUNTA($M$56:M83)&amp;".","  ")</f>
        <v xml:space="preserve">  </v>
      </c>
      <c r="F83" s="45"/>
      <c r="H83" s="2"/>
      <c r="I83" s="3"/>
      <c r="J83" s="86"/>
      <c r="K83" s="11"/>
    </row>
    <row r="84" spans="1:13" ht="181.5" customHeight="1">
      <c r="A84" s="27"/>
      <c r="B84" s="28" t="str">
        <f t="shared" si="2"/>
        <v>B.</v>
      </c>
      <c r="C84" s="4" t="str">
        <f>IF(ISBLANK(M84)&lt;&gt;TRUE,COUNTA($M$56:M84)&amp;".","  ")</f>
        <v>15.</v>
      </c>
      <c r="F84" s="45" t="s">
        <v>108</v>
      </c>
      <c r="H84" s="2" t="s">
        <v>17</v>
      </c>
      <c r="I84" s="3">
        <v>1</v>
      </c>
      <c r="J84" s="86"/>
      <c r="K84" s="11"/>
      <c r="M84" t="s">
        <v>25</v>
      </c>
    </row>
    <row r="85" spans="1:13">
      <c r="A85" s="27"/>
      <c r="B85" s="28" t="str">
        <f t="shared" si="2"/>
        <v xml:space="preserve">  </v>
      </c>
      <c r="C85" s="4" t="str">
        <f>IF(ISBLANK(M85)&lt;&gt;TRUE,COUNTA($M$56:M85)&amp;".","  ")</f>
        <v xml:space="preserve">  </v>
      </c>
      <c r="E85" s="4"/>
      <c r="F85" s="45"/>
      <c r="H85" s="2"/>
      <c r="I85" s="3"/>
      <c r="J85" s="86"/>
      <c r="K85" s="11"/>
    </row>
    <row r="86" spans="1:13" ht="63.75">
      <c r="A86" s="27"/>
      <c r="B86" s="28" t="str">
        <f t="shared" si="2"/>
        <v>B.</v>
      </c>
      <c r="C86" s="4" t="str">
        <f>IF(ISBLANK(M86)&lt;&gt;TRUE,COUNTA($M$56:M86)&amp;".","  ")</f>
        <v>16.</v>
      </c>
      <c r="E86" s="4"/>
      <c r="F86" s="46" t="s">
        <v>43</v>
      </c>
      <c r="H86" s="2" t="s">
        <v>17</v>
      </c>
      <c r="I86" s="3">
        <v>1</v>
      </c>
      <c r="J86" s="86"/>
      <c r="K86" s="11"/>
      <c r="M86" t="s">
        <v>25</v>
      </c>
    </row>
    <row r="87" spans="1:13">
      <c r="A87" s="27"/>
      <c r="B87" s="28" t="str">
        <f t="shared" si="2"/>
        <v xml:space="preserve">  </v>
      </c>
      <c r="C87" s="4" t="str">
        <f>IF(ISBLANK(M87)&lt;&gt;TRUE,COUNTA($M$56:M87)&amp;".","  ")</f>
        <v xml:space="preserve">  </v>
      </c>
      <c r="E87" s="4"/>
      <c r="F87" s="10"/>
      <c r="H87" s="2"/>
      <c r="I87" s="3"/>
      <c r="J87" s="86"/>
      <c r="K87" s="11"/>
    </row>
    <row r="88" spans="1:13" ht="38.25">
      <c r="A88" s="27"/>
      <c r="B88" s="28" t="str">
        <f t="shared" si="2"/>
        <v>B.</v>
      </c>
      <c r="C88" s="4" t="str">
        <f>IF(ISBLANK(M88)&lt;&gt;TRUE,COUNTA($M$56:M88)&amp;".","  ")</f>
        <v>17.</v>
      </c>
      <c r="E88" s="4"/>
      <c r="F88" s="45" t="s">
        <v>40</v>
      </c>
      <c r="H88" s="2"/>
      <c r="I88" s="3"/>
      <c r="J88" s="86"/>
      <c r="K88" s="11"/>
      <c r="M88" t="s">
        <v>25</v>
      </c>
    </row>
    <row r="89" spans="1:13">
      <c r="A89" s="27"/>
      <c r="B89" s="28" t="str">
        <f t="shared" si="2"/>
        <v xml:space="preserve">  </v>
      </c>
      <c r="C89" s="4" t="str">
        <f>IF(ISBLANK(M89)&lt;&gt;TRUE,COUNTA($M$56:M89)&amp;".","  ")</f>
        <v xml:space="preserve">  </v>
      </c>
      <c r="E89" s="42" t="s">
        <v>18</v>
      </c>
      <c r="F89" s="45" t="s">
        <v>41</v>
      </c>
      <c r="H89" s="2"/>
      <c r="I89" s="3"/>
      <c r="J89" s="86"/>
      <c r="K89" s="11"/>
    </row>
    <row r="90" spans="1:13" ht="25.5">
      <c r="A90" s="27"/>
      <c r="B90" s="28" t="str">
        <f t="shared" si="2"/>
        <v xml:space="preserve">  </v>
      </c>
      <c r="C90" s="4" t="str">
        <f>IF(ISBLANK(M90)&lt;&gt;TRUE,COUNTA($M$56:M90)&amp;".","  ")</f>
        <v xml:space="preserve">  </v>
      </c>
      <c r="E90" s="42" t="s">
        <v>18</v>
      </c>
      <c r="F90" s="45" t="s">
        <v>42</v>
      </c>
      <c r="H90" s="2" t="s">
        <v>17</v>
      </c>
      <c r="I90" s="3">
        <v>1</v>
      </c>
      <c r="J90" s="86"/>
      <c r="K90" s="11"/>
    </row>
    <row r="91" spans="1:13">
      <c r="A91" s="27"/>
      <c r="B91" s="28" t="str">
        <f t="shared" si="2"/>
        <v xml:space="preserve">  </v>
      </c>
      <c r="C91" s="4" t="str">
        <f>IF(ISBLANK(M91)&lt;&gt;TRUE,COUNTA($M$56:M91)&amp;".","  ")</f>
        <v xml:space="preserve">  </v>
      </c>
      <c r="E91" s="4"/>
      <c r="F91" s="47"/>
      <c r="H91" s="2"/>
      <c r="I91" s="3"/>
      <c r="J91" s="86"/>
      <c r="K91" s="11"/>
    </row>
    <row r="92" spans="1:13" ht="25.5">
      <c r="A92" s="27"/>
      <c r="B92" s="28" t="str">
        <f t="shared" si="2"/>
        <v>B.</v>
      </c>
      <c r="C92" s="4" t="str">
        <f>IF(ISBLANK(M92)&lt;&gt;TRUE,COUNTA($M$56:M92)&amp;".","  ")</f>
        <v>18.</v>
      </c>
      <c r="E92" s="4"/>
      <c r="F92" s="45" t="s">
        <v>49</v>
      </c>
      <c r="H92" s="2" t="s">
        <v>17</v>
      </c>
      <c r="I92" s="3">
        <v>1</v>
      </c>
      <c r="J92" s="86"/>
      <c r="K92" s="11"/>
      <c r="M92" t="s">
        <v>25</v>
      </c>
    </row>
    <row r="94" spans="1:13" ht="15.75">
      <c r="A94" s="94"/>
      <c r="B94" s="94"/>
      <c r="C94" s="94"/>
      <c r="D94" s="94"/>
      <c r="E94" s="12"/>
      <c r="F94" s="14" t="s">
        <v>13</v>
      </c>
      <c r="G94" s="14"/>
      <c r="H94" s="15" t="str">
        <f>A54</f>
        <v>B.</v>
      </c>
      <c r="I94" s="14"/>
      <c r="J94" s="91"/>
      <c r="K94" s="91"/>
    </row>
    <row r="100" spans="1:13" ht="15.75">
      <c r="A100" s="101" t="s">
        <v>19</v>
      </c>
      <c r="B100" s="101"/>
      <c r="C100" s="101"/>
      <c r="D100" s="101"/>
      <c r="E100" s="12"/>
      <c r="F100" s="92" t="s">
        <v>53</v>
      </c>
      <c r="G100" s="92"/>
      <c r="H100" s="92"/>
      <c r="I100" s="92"/>
      <c r="J100" s="13"/>
      <c r="K100" s="13"/>
    </row>
    <row r="102" spans="1:13" ht="175.5" customHeight="1">
      <c r="B102" s="28" t="str">
        <f>IF(ISBLANK(M102)&lt;&gt;TRUE,$A$100,"  ")</f>
        <v>C.</v>
      </c>
      <c r="C102" s="4" t="str">
        <f>IF(ISBLANK(M102)&lt;&gt;TRUE,COUNTA($M102:M$102)&amp;".","  ")</f>
        <v>1.</v>
      </c>
      <c r="F102" s="34" t="s">
        <v>110</v>
      </c>
      <c r="H102" s="2" t="s">
        <v>24</v>
      </c>
      <c r="I102" s="3">
        <v>780</v>
      </c>
      <c r="J102" s="86"/>
      <c r="K102" s="11"/>
      <c r="M102" t="s">
        <v>25</v>
      </c>
    </row>
    <row r="103" spans="1:13">
      <c r="B103" s="28" t="str">
        <f t="shared" ref="B103:B131" si="3">IF(ISBLANK(M103)&lt;&gt;TRUE,$A$100,"  ")</f>
        <v xml:space="preserve">  </v>
      </c>
      <c r="C103" s="4" t="str">
        <f>IF(ISBLANK(M103)&lt;&gt;TRUE,COUNTA($M$102:M103)&amp;".","  ")</f>
        <v xml:space="preserve">  </v>
      </c>
      <c r="E103" s="4"/>
      <c r="F103" s="34"/>
      <c r="H103" s="2"/>
      <c r="I103" s="3"/>
      <c r="J103" s="86"/>
      <c r="K103" s="11"/>
    </row>
    <row r="104" spans="1:13" ht="180" customHeight="1">
      <c r="B104" s="28" t="str">
        <f t="shared" si="3"/>
        <v>C.</v>
      </c>
      <c r="C104" s="4" t="str">
        <f>IF(ISBLANK(M104)&lt;&gt;TRUE,COUNTA($M$102:M104)&amp;".","  ")</f>
        <v>2.</v>
      </c>
      <c r="E104" s="4"/>
      <c r="F104" s="34" t="s">
        <v>111</v>
      </c>
      <c r="H104" s="2" t="s">
        <v>24</v>
      </c>
      <c r="I104" s="3">
        <v>1830</v>
      </c>
      <c r="J104" s="86"/>
      <c r="K104" s="11"/>
      <c r="M104" t="s">
        <v>25</v>
      </c>
    </row>
    <row r="105" spans="1:13">
      <c r="B105" s="28" t="str">
        <f t="shared" si="3"/>
        <v xml:space="preserve">  </v>
      </c>
      <c r="C105" s="4" t="str">
        <f>IF(ISBLANK(M105)&lt;&gt;TRUE,COUNTA($M$102:M105)&amp;".","  ")</f>
        <v xml:space="preserve">  </v>
      </c>
      <c r="E105" s="4"/>
      <c r="F105" s="34"/>
      <c r="H105" s="2"/>
      <c r="I105" s="35"/>
      <c r="J105" s="86"/>
      <c r="K105" s="11"/>
    </row>
    <row r="106" spans="1:13" ht="180" customHeight="1">
      <c r="B106" s="28" t="str">
        <f t="shared" si="3"/>
        <v>C.</v>
      </c>
      <c r="C106" s="4" t="str">
        <f>IF(ISBLANK(M106)&lt;&gt;TRUE,COUNTA($M$102:M106)&amp;".","  ")</f>
        <v>3.</v>
      </c>
      <c r="E106" s="4"/>
      <c r="F106" s="34" t="s">
        <v>57</v>
      </c>
      <c r="H106" s="2" t="s">
        <v>24</v>
      </c>
      <c r="I106" s="3">
        <v>1830</v>
      </c>
      <c r="J106" s="86"/>
      <c r="K106" s="11"/>
      <c r="M106" t="s">
        <v>25</v>
      </c>
    </row>
    <row r="107" spans="1:13">
      <c r="B107" s="28"/>
      <c r="C107" s="4"/>
      <c r="E107" s="4"/>
      <c r="F107" s="34"/>
      <c r="H107" s="2"/>
      <c r="I107" s="3"/>
      <c r="J107" s="86"/>
      <c r="K107" s="11"/>
    </row>
    <row r="108" spans="1:13" ht="44.25" customHeight="1">
      <c r="B108" s="28" t="str">
        <f t="shared" si="3"/>
        <v>C.</v>
      </c>
      <c r="C108" s="4" t="str">
        <f>IF(ISBLANK(M108)&lt;&gt;TRUE,COUNTA($M$102:M108)&amp;".","  ")</f>
        <v>4.</v>
      </c>
      <c r="F108" s="34" t="s">
        <v>54</v>
      </c>
      <c r="H108" s="2" t="s">
        <v>24</v>
      </c>
      <c r="I108" s="3">
        <v>1450</v>
      </c>
      <c r="J108" s="86"/>
      <c r="K108" s="11"/>
      <c r="M108" t="s">
        <v>25</v>
      </c>
    </row>
    <row r="109" spans="1:13">
      <c r="B109" s="28" t="str">
        <f t="shared" si="3"/>
        <v xml:space="preserve">  </v>
      </c>
      <c r="C109" s="4" t="str">
        <f>IF(ISBLANK(M109)&lt;&gt;TRUE,COUNTA($M$102:M109)&amp;".","  ")</f>
        <v xml:space="preserve">  </v>
      </c>
      <c r="F109" s="34"/>
      <c r="H109" s="2"/>
      <c r="I109" s="35"/>
      <c r="J109" s="86"/>
      <c r="K109" s="11"/>
    </row>
    <row r="110" spans="1:13" ht="38.25">
      <c r="B110" s="28" t="str">
        <f t="shared" si="3"/>
        <v>C.</v>
      </c>
      <c r="C110" s="4" t="str">
        <f>IF(ISBLANK(M110)&lt;&gt;TRUE,COUNTA($M$102:M110)&amp;".","  ")</f>
        <v>5.</v>
      </c>
      <c r="F110" s="34" t="s">
        <v>55</v>
      </c>
      <c r="H110" s="2" t="s">
        <v>24</v>
      </c>
      <c r="I110" s="3">
        <v>1450</v>
      </c>
      <c r="J110" s="86"/>
      <c r="K110" s="11"/>
      <c r="M110" t="s">
        <v>25</v>
      </c>
    </row>
    <row r="111" spans="1:13">
      <c r="B111" s="28" t="str">
        <f t="shared" si="3"/>
        <v xml:space="preserve">  </v>
      </c>
      <c r="C111" s="4" t="str">
        <f>IF(ISBLANK(M111)&lt;&gt;TRUE,COUNTA($M$102:M111)&amp;".","  ")</f>
        <v xml:space="preserve">  </v>
      </c>
      <c r="F111" s="34"/>
      <c r="H111" s="2"/>
      <c r="I111" s="35"/>
      <c r="J111" s="86"/>
      <c r="K111" s="11"/>
    </row>
    <row r="112" spans="1:13" ht="25.5">
      <c r="B112" s="28" t="str">
        <f t="shared" si="3"/>
        <v>C.</v>
      </c>
      <c r="C112" s="4" t="str">
        <f>IF(ISBLANK(M112)&lt;&gt;TRUE,COUNTA($M$102:M112)&amp;".","  ")</f>
        <v>6.</v>
      </c>
      <c r="F112" s="34" t="s">
        <v>56</v>
      </c>
      <c r="H112" s="2" t="s">
        <v>24</v>
      </c>
      <c r="I112" s="3">
        <v>2100</v>
      </c>
      <c r="J112" s="86"/>
      <c r="K112" s="11"/>
      <c r="M112" t="s">
        <v>25</v>
      </c>
    </row>
    <row r="113" spans="1:13">
      <c r="B113" s="28" t="str">
        <f t="shared" si="3"/>
        <v xml:space="preserve">  </v>
      </c>
      <c r="C113" s="4" t="str">
        <f>IF(ISBLANK(M113)&lt;&gt;TRUE,COUNTA($M$102:M113)&amp;".","  ")</f>
        <v xml:space="preserve">  </v>
      </c>
      <c r="F113" s="34"/>
      <c r="H113" s="2"/>
      <c r="I113" s="35"/>
      <c r="J113" s="86"/>
      <c r="K113" s="11"/>
    </row>
    <row r="114" spans="1:13" ht="51">
      <c r="B114" s="28" t="str">
        <f t="shared" si="3"/>
        <v>C.</v>
      </c>
      <c r="C114" s="4" t="str">
        <f>IF(ISBLANK(M114)&lt;&gt;TRUE,COUNTA($M$102:M114)&amp;".","  ")</f>
        <v>7.</v>
      </c>
      <c r="F114" s="34" t="s">
        <v>91</v>
      </c>
      <c r="H114" s="2" t="s">
        <v>17</v>
      </c>
      <c r="I114" s="3">
        <v>30</v>
      </c>
      <c r="J114" s="86"/>
      <c r="K114" s="11"/>
      <c r="M114" t="s">
        <v>25</v>
      </c>
    </row>
    <row r="115" spans="1:13">
      <c r="B115" s="28" t="str">
        <f t="shared" si="3"/>
        <v xml:space="preserve">  </v>
      </c>
      <c r="C115" s="4" t="str">
        <f>IF(ISBLANK(M115)&lt;&gt;TRUE,COUNTA($M$102:M115)&amp;".","  ")</f>
        <v xml:space="preserve">  </v>
      </c>
      <c r="F115" s="34"/>
      <c r="H115" s="2"/>
      <c r="I115" s="35"/>
      <c r="J115" s="86"/>
      <c r="K115" s="11"/>
    </row>
    <row r="116" spans="1:13" ht="38.25">
      <c r="A116" s="27"/>
      <c r="B116" s="28" t="str">
        <f t="shared" si="3"/>
        <v>C.</v>
      </c>
      <c r="C116" s="4" t="str">
        <f>IF(ISBLANK(M116)&lt;&gt;TRUE,COUNTA($M$102:M116)&amp;".","  ")</f>
        <v>8.</v>
      </c>
      <c r="F116" s="34" t="s">
        <v>58</v>
      </c>
      <c r="H116" s="2" t="s">
        <v>17</v>
      </c>
      <c r="I116" s="3">
        <v>65</v>
      </c>
      <c r="J116" s="86"/>
      <c r="K116" s="11"/>
      <c r="M116" t="s">
        <v>25</v>
      </c>
    </row>
    <row r="117" spans="1:13">
      <c r="A117" s="27"/>
      <c r="B117" s="28" t="str">
        <f t="shared" si="3"/>
        <v xml:space="preserve">  </v>
      </c>
      <c r="C117" s="4" t="str">
        <f>IF(ISBLANK(M117)&lt;&gt;TRUE,COUNTA($M$102:M117)&amp;".","  ")</f>
        <v xml:space="preserve">  </v>
      </c>
      <c r="E117" s="4"/>
      <c r="F117" s="34"/>
      <c r="H117" s="2"/>
      <c r="I117" s="35"/>
      <c r="J117" s="86"/>
      <c r="K117" s="11"/>
    </row>
    <row r="118" spans="1:13" ht="56.25" customHeight="1">
      <c r="A118" s="27"/>
      <c r="B118" s="28" t="str">
        <f t="shared" si="3"/>
        <v>C.</v>
      </c>
      <c r="C118" s="4" t="str">
        <f>IF(ISBLANK(M118)&lt;&gt;TRUE,COUNTA($M$102:M118)&amp;".","  ")</f>
        <v>9.</v>
      </c>
      <c r="E118" s="4"/>
      <c r="F118" s="34" t="s">
        <v>97</v>
      </c>
      <c r="H118" s="2" t="s">
        <v>24</v>
      </c>
      <c r="I118" s="3">
        <v>50</v>
      </c>
      <c r="J118" s="86"/>
      <c r="K118" s="11"/>
      <c r="M118" t="s">
        <v>25</v>
      </c>
    </row>
    <row r="119" spans="1:13">
      <c r="A119" s="27"/>
      <c r="B119" s="28" t="str">
        <f t="shared" si="3"/>
        <v xml:space="preserve">  </v>
      </c>
      <c r="C119" s="4" t="str">
        <f>IF(ISBLANK(M119)&lt;&gt;TRUE,COUNTA($M$102:M119)&amp;".","  ")</f>
        <v xml:space="preserve">  </v>
      </c>
      <c r="F119" s="34"/>
      <c r="H119" s="2"/>
      <c r="I119" s="35"/>
      <c r="J119" s="86"/>
      <c r="K119" s="11"/>
    </row>
    <row r="120" spans="1:13" ht="380.25" customHeight="1">
      <c r="A120" s="27"/>
      <c r="B120" s="28" t="str">
        <f t="shared" si="3"/>
        <v>C.</v>
      </c>
      <c r="C120" s="4" t="str">
        <f>IF(ISBLANK(M120)&lt;&gt;TRUE,COUNTA($M$102:M120)&amp;".","  ")</f>
        <v>10.</v>
      </c>
      <c r="F120" s="83" t="s">
        <v>109</v>
      </c>
      <c r="M120" t="s">
        <v>25</v>
      </c>
    </row>
    <row r="121" spans="1:13" ht="219" customHeight="1">
      <c r="A121" s="27"/>
      <c r="B121" s="28"/>
      <c r="C121" s="4"/>
      <c r="F121" s="84" t="s">
        <v>152</v>
      </c>
    </row>
    <row r="122" spans="1:13" ht="25.5">
      <c r="A122" s="27"/>
      <c r="B122" s="28" t="str">
        <f t="shared" si="3"/>
        <v xml:space="preserve">  </v>
      </c>
      <c r="C122" s="4" t="str">
        <f>IF(ISBLANK(M122)&lt;&gt;TRUE,COUNTA($M$102:M122)&amp;".","  ")</f>
        <v xml:space="preserve">  </v>
      </c>
      <c r="E122" s="41" t="s">
        <v>18</v>
      </c>
      <c r="F122" s="34" t="s">
        <v>92</v>
      </c>
      <c r="H122" s="2"/>
      <c r="I122" s="35"/>
      <c r="J122" s="86"/>
      <c r="K122" s="11"/>
    </row>
    <row r="123" spans="1:13">
      <c r="A123" s="27"/>
      <c r="B123" s="28" t="str">
        <f t="shared" si="3"/>
        <v xml:space="preserve">  </v>
      </c>
      <c r="C123" s="4" t="str">
        <f>IF(ISBLANK(M123)&lt;&gt;TRUE,COUNTA($M$102:M123)&amp;".","  ")</f>
        <v xml:space="preserve">  </v>
      </c>
      <c r="E123" s="41" t="s">
        <v>18</v>
      </c>
      <c r="F123" s="34" t="s">
        <v>93</v>
      </c>
    </row>
    <row r="124" spans="1:13">
      <c r="A124" s="27"/>
      <c r="B124" s="28"/>
      <c r="C124" s="4"/>
      <c r="E124" s="41"/>
      <c r="F124" s="34" t="s">
        <v>59</v>
      </c>
      <c r="H124" s="2"/>
      <c r="I124" s="3"/>
      <c r="J124" s="86"/>
      <c r="K124" s="11"/>
    </row>
    <row r="125" spans="1:13">
      <c r="A125" s="27"/>
      <c r="B125" s="28"/>
      <c r="C125" s="4"/>
      <c r="E125" s="41"/>
      <c r="F125" s="49"/>
      <c r="H125" s="2" t="s">
        <v>17</v>
      </c>
      <c r="I125" s="3">
        <v>30</v>
      </c>
      <c r="J125" s="86"/>
      <c r="K125" s="11"/>
    </row>
    <row r="126" spans="1:13">
      <c r="A126" s="27"/>
      <c r="B126" s="28"/>
      <c r="C126" s="4"/>
      <c r="E126" s="41"/>
      <c r="F126" s="50"/>
      <c r="H126" s="2"/>
      <c r="I126" s="3"/>
      <c r="J126" s="86"/>
      <c r="K126" s="11"/>
    </row>
    <row r="127" spans="1:13" ht="89.25">
      <c r="A127" s="27"/>
      <c r="B127" s="28" t="str">
        <f t="shared" ref="B127" si="4">IF(ISBLANK(M127)&lt;&gt;TRUE,$A$100,"  ")</f>
        <v>C.</v>
      </c>
      <c r="C127" s="4" t="str">
        <f>IF(ISBLANK(M127)&lt;&gt;TRUE,COUNTA($M$102:M127)&amp;".","  ")</f>
        <v>11.</v>
      </c>
      <c r="E127" s="4"/>
      <c r="F127" s="46" t="s">
        <v>153</v>
      </c>
      <c r="H127" s="2" t="s">
        <v>17</v>
      </c>
      <c r="I127" s="3">
        <v>30</v>
      </c>
      <c r="J127" s="87"/>
      <c r="K127" s="11"/>
      <c r="M127" t="s">
        <v>25</v>
      </c>
    </row>
    <row r="128" spans="1:13">
      <c r="A128" s="27"/>
      <c r="B128" s="28"/>
      <c r="C128" s="4"/>
      <c r="E128" s="4"/>
      <c r="F128" s="46"/>
      <c r="H128" s="2"/>
      <c r="I128" s="3"/>
      <c r="J128" s="86"/>
      <c r="K128" s="11"/>
    </row>
    <row r="129" spans="1:13" ht="114.75">
      <c r="A129" s="27"/>
      <c r="B129" s="28" t="str">
        <f t="shared" ref="B129" si="5">IF(ISBLANK(M129)&lt;&gt;TRUE,$A$100,"  ")</f>
        <v>C.</v>
      </c>
      <c r="C129" s="4" t="str">
        <f>IF(ISBLANK(M129)&lt;&gt;TRUE,COUNTA($M$102:M129)&amp;".","  ")</f>
        <v>12.</v>
      </c>
      <c r="E129" s="4"/>
      <c r="F129" s="46" t="s">
        <v>154</v>
      </c>
      <c r="H129" s="2" t="s">
        <v>17</v>
      </c>
      <c r="I129" s="3">
        <v>30</v>
      </c>
      <c r="J129" s="87"/>
      <c r="K129" s="11"/>
      <c r="M129" t="s">
        <v>25</v>
      </c>
    </row>
    <row r="130" spans="1:13">
      <c r="A130" s="27"/>
      <c r="B130" s="28" t="str">
        <f t="shared" si="3"/>
        <v xml:space="preserve">  </v>
      </c>
      <c r="C130" s="4" t="str">
        <f>IF(ISBLANK(M130)&lt;&gt;TRUE,COUNTA($M$102:M130)&amp;".","  ")</f>
        <v xml:space="preserve">  </v>
      </c>
      <c r="E130" s="4"/>
      <c r="F130" s="34"/>
      <c r="H130" s="2"/>
      <c r="I130" s="35"/>
      <c r="J130" s="86"/>
      <c r="K130" s="11"/>
    </row>
    <row r="131" spans="1:13" ht="63.75">
      <c r="A131" s="27"/>
      <c r="B131" s="28" t="str">
        <f t="shared" si="3"/>
        <v>C.</v>
      </c>
      <c r="C131" s="4" t="str">
        <f>IF(ISBLANK(M131)&lt;&gt;TRUE,COUNTA($M$102:M131)&amp;".","  ")</f>
        <v>13.</v>
      </c>
      <c r="E131" s="4"/>
      <c r="F131" s="46" t="s">
        <v>43</v>
      </c>
      <c r="H131" s="2" t="s">
        <v>17</v>
      </c>
      <c r="I131" s="3">
        <v>1</v>
      </c>
      <c r="J131" s="86"/>
      <c r="K131" s="11"/>
      <c r="M131" t="s">
        <v>25</v>
      </c>
    </row>
    <row r="132" spans="1:13">
      <c r="A132" s="27"/>
      <c r="B132" s="28" t="str">
        <f t="shared" ref="B132:B140" si="6">IF(ISBLANK(M132)&lt;&gt;TRUE,$A$100,"  ")</f>
        <v xml:space="preserve">  </v>
      </c>
      <c r="C132" s="4" t="str">
        <f>IF(ISBLANK(M132)&lt;&gt;TRUE,COUNTA($M$102:M132)&amp;".","  ")</f>
        <v xml:space="preserve">  </v>
      </c>
      <c r="E132" s="4"/>
      <c r="F132" s="34"/>
      <c r="H132" s="2"/>
      <c r="I132" s="35"/>
    </row>
    <row r="133" spans="1:13" ht="38.25">
      <c r="A133" s="27"/>
      <c r="B133" s="28" t="str">
        <f t="shared" si="6"/>
        <v>C.</v>
      </c>
      <c r="C133" s="4" t="str">
        <f>IF(ISBLANK(M133)&lt;&gt;TRUE,COUNTA($M$102:M133)&amp;".","  ")</f>
        <v>14.</v>
      </c>
      <c r="E133" s="4"/>
      <c r="F133" s="34" t="s">
        <v>40</v>
      </c>
      <c r="H133" s="2"/>
      <c r="I133" s="35"/>
      <c r="M133" t="s">
        <v>25</v>
      </c>
    </row>
    <row r="134" spans="1:13">
      <c r="A134" s="27"/>
      <c r="B134" s="28" t="str">
        <f t="shared" si="6"/>
        <v xml:space="preserve">  </v>
      </c>
      <c r="C134" s="4" t="str">
        <f>IF(ISBLANK(M134)&lt;&gt;TRUE,COUNTA($M$102:M134)&amp;".","  ")</f>
        <v xml:space="preserve">  </v>
      </c>
      <c r="E134" s="42" t="s">
        <v>18</v>
      </c>
      <c r="F134" s="34" t="s">
        <v>41</v>
      </c>
      <c r="H134" s="2"/>
      <c r="I134" s="35"/>
    </row>
    <row r="135" spans="1:13">
      <c r="A135" s="27"/>
      <c r="B135" s="28" t="str">
        <f t="shared" si="6"/>
        <v xml:space="preserve">  </v>
      </c>
      <c r="C135" s="4" t="str">
        <f>IF(ISBLANK(M135)&lt;&gt;TRUE,COUNTA($M$102:M135)&amp;".","  ")</f>
        <v xml:space="preserve">  </v>
      </c>
      <c r="E135" s="42" t="s">
        <v>18</v>
      </c>
      <c r="F135" s="34" t="s">
        <v>60</v>
      </c>
      <c r="H135" s="2"/>
      <c r="I135" s="35"/>
    </row>
    <row r="136" spans="1:13">
      <c r="A136" s="27"/>
      <c r="B136" s="28" t="str">
        <f t="shared" si="6"/>
        <v xml:space="preserve">  </v>
      </c>
      <c r="C136" s="4" t="str">
        <f>IF(ISBLANK(M136)&lt;&gt;TRUE,COUNTA($M$102:M136)&amp;".","  ")</f>
        <v xml:space="preserve">  </v>
      </c>
      <c r="E136" s="42" t="s">
        <v>18</v>
      </c>
      <c r="F136" s="34" t="s">
        <v>61</v>
      </c>
      <c r="H136" s="2"/>
      <c r="I136" s="35"/>
    </row>
    <row r="137" spans="1:13" ht="25.5">
      <c r="A137" s="27"/>
      <c r="B137" s="28" t="str">
        <f t="shared" si="6"/>
        <v xml:space="preserve">  </v>
      </c>
      <c r="C137" s="4" t="str">
        <f>IF(ISBLANK(M137)&lt;&gt;TRUE,COUNTA($M$102:M137)&amp;".","  ")</f>
        <v xml:space="preserve">  </v>
      </c>
      <c r="E137" s="42" t="s">
        <v>18</v>
      </c>
      <c r="F137" s="34" t="s">
        <v>62</v>
      </c>
      <c r="H137" s="2"/>
      <c r="I137" s="35"/>
    </row>
    <row r="138" spans="1:13" ht="25.5">
      <c r="A138" s="27"/>
      <c r="B138" s="28" t="str">
        <f t="shared" si="6"/>
        <v xml:space="preserve">  </v>
      </c>
      <c r="C138" s="4" t="str">
        <f>IF(ISBLANK(M138)&lt;&gt;TRUE,COUNTA($M$102:M138)&amp;".","  ")</f>
        <v xml:space="preserve">  </v>
      </c>
      <c r="E138" s="42" t="s">
        <v>18</v>
      </c>
      <c r="F138" s="34" t="s">
        <v>63</v>
      </c>
      <c r="H138" s="2" t="s">
        <v>17</v>
      </c>
      <c r="I138" s="3">
        <v>1</v>
      </c>
      <c r="J138" s="86"/>
      <c r="K138" s="11"/>
    </row>
    <row r="139" spans="1:13">
      <c r="A139" s="27"/>
      <c r="B139" s="28" t="str">
        <f t="shared" si="6"/>
        <v xml:space="preserve">  </v>
      </c>
      <c r="C139" s="4" t="str">
        <f>IF(ISBLANK(M139)&lt;&gt;TRUE,COUNTA($M$102:M139)&amp;".","  ")</f>
        <v xml:space="preserve">  </v>
      </c>
      <c r="E139" s="4"/>
      <c r="F139" s="34"/>
      <c r="H139" s="2"/>
      <c r="I139" s="35"/>
      <c r="J139" s="86"/>
      <c r="K139" s="11"/>
    </row>
    <row r="140" spans="1:13" ht="63.75">
      <c r="A140" s="27"/>
      <c r="B140" s="28" t="str">
        <f t="shared" si="6"/>
        <v>C.</v>
      </c>
      <c r="C140" s="4" t="str">
        <f>IF(ISBLANK(M140)&lt;&gt;TRUE,COUNTA($M$102:M140)&amp;".","  ")</f>
        <v>15.</v>
      </c>
      <c r="E140" s="4"/>
      <c r="F140" s="34" t="s">
        <v>64</v>
      </c>
      <c r="H140" s="2" t="s">
        <v>17</v>
      </c>
      <c r="I140" s="3">
        <v>1</v>
      </c>
      <c r="J140" s="86"/>
      <c r="K140" s="11"/>
      <c r="M140" t="s">
        <v>25</v>
      </c>
    </row>
    <row r="142" spans="1:13" ht="15.75">
      <c r="A142" s="94"/>
      <c r="B142" s="94"/>
      <c r="C142" s="94"/>
      <c r="D142" s="94"/>
      <c r="E142" s="12"/>
      <c r="F142" s="14" t="s">
        <v>13</v>
      </c>
      <c r="G142" s="14"/>
      <c r="H142" s="15" t="str">
        <f>A100</f>
        <v>C.</v>
      </c>
      <c r="I142" s="14"/>
      <c r="J142" s="91"/>
      <c r="K142" s="91"/>
    </row>
    <row r="146" spans="1:13" ht="15.75">
      <c r="A146" s="101" t="s">
        <v>20</v>
      </c>
      <c r="B146" s="101"/>
      <c r="C146" s="101"/>
      <c r="D146" s="101"/>
      <c r="E146" s="12"/>
      <c r="F146" s="92" t="s">
        <v>65</v>
      </c>
      <c r="G146" s="92"/>
      <c r="H146" s="92"/>
      <c r="I146" s="92"/>
      <c r="J146" s="13"/>
      <c r="K146" s="13"/>
    </row>
    <row r="148" spans="1:13">
      <c r="C148" s="104" t="s">
        <v>79</v>
      </c>
      <c r="D148" s="105"/>
      <c r="E148" s="105"/>
      <c r="F148" s="105"/>
      <c r="G148" s="105"/>
      <c r="H148" s="105"/>
      <c r="I148" s="105"/>
      <c r="J148" s="105"/>
    </row>
    <row r="149" spans="1:13" ht="98.25" customHeight="1">
      <c r="C149" s="106" t="s">
        <v>77</v>
      </c>
      <c r="D149" s="106"/>
      <c r="E149" s="106"/>
      <c r="F149" s="106"/>
      <c r="G149" s="106"/>
      <c r="H149" s="106"/>
      <c r="I149" s="106"/>
      <c r="J149" s="106"/>
    </row>
    <row r="151" spans="1:13" ht="51">
      <c r="A151" s="27"/>
      <c r="B151" s="28" t="str">
        <f>IF(ISBLANK(M151)&lt;&gt;TRUE,$A$146,"  ")</f>
        <v>D.</v>
      </c>
      <c r="C151" s="4" t="str">
        <f>IF(ISBLANK(M151)&lt;&gt;TRUE,COUNTA($M$146:M151)&amp;".","  ")</f>
        <v>1.</v>
      </c>
      <c r="F151" s="34" t="s">
        <v>155</v>
      </c>
      <c r="H151" s="51" t="s">
        <v>66</v>
      </c>
      <c r="I151" s="3">
        <v>2.5</v>
      </c>
      <c r="J151" s="86"/>
      <c r="K151" s="11"/>
      <c r="M151" t="s">
        <v>0</v>
      </c>
    </row>
    <row r="152" spans="1:13">
      <c r="A152" s="27"/>
      <c r="B152" s="28" t="str">
        <f t="shared" ref="B152:B214" si="7">IF(ISBLANK(M152)&lt;&gt;TRUE,$A$146,"  ")</f>
        <v xml:space="preserve">  </v>
      </c>
      <c r="C152" s="4" t="str">
        <f>IF(ISBLANK(M152)&lt;&gt;TRUE,COUNTA($M$146:M152)&amp;".","  ")</f>
        <v xml:space="preserve">  </v>
      </c>
      <c r="F152" s="34"/>
    </row>
    <row r="153" spans="1:13" ht="25.5">
      <c r="A153" s="27"/>
      <c r="B153" s="28" t="str">
        <f t="shared" si="7"/>
        <v>D.</v>
      </c>
      <c r="C153" s="4" t="str">
        <f>IF(ISBLANK(M153)&lt;&gt;TRUE,COUNTA($M$146:M153)&amp;".","  ")</f>
        <v>2.</v>
      </c>
      <c r="F153" s="34" t="s">
        <v>73</v>
      </c>
      <c r="M153" t="s">
        <v>25</v>
      </c>
    </row>
    <row r="154" spans="1:13" ht="25.5">
      <c r="A154" s="27"/>
      <c r="B154" s="28" t="str">
        <f t="shared" si="7"/>
        <v xml:space="preserve">  </v>
      </c>
      <c r="C154" s="4" t="str">
        <f>IF(ISBLANK(M154)&lt;&gt;TRUE,COUNTA($M$146:M154)&amp;".","  ")</f>
        <v xml:space="preserve">  </v>
      </c>
      <c r="E154" s="42" t="s">
        <v>18</v>
      </c>
      <c r="F154" s="34" t="s">
        <v>156</v>
      </c>
      <c r="H154" s="2"/>
      <c r="I154" s="3"/>
      <c r="J154" s="86"/>
      <c r="K154" s="11"/>
    </row>
    <row r="155" spans="1:13">
      <c r="A155" s="27"/>
      <c r="B155" s="28" t="str">
        <f t="shared" si="7"/>
        <v xml:space="preserve">  </v>
      </c>
      <c r="C155" s="4" t="str">
        <f>IF(ISBLANK(M155)&lt;&gt;TRUE,COUNTA($M$146:M155)&amp;".","  ")</f>
        <v xml:space="preserve">  </v>
      </c>
      <c r="E155" s="42" t="s">
        <v>18</v>
      </c>
      <c r="F155" s="34" t="s">
        <v>67</v>
      </c>
    </row>
    <row r="156" spans="1:13" ht="25.5">
      <c r="A156" s="27"/>
      <c r="B156" s="28" t="str">
        <f t="shared" si="7"/>
        <v xml:space="preserve">  </v>
      </c>
      <c r="C156" s="4" t="str">
        <f>IF(ISBLANK(M156)&lt;&gt;TRUE,COUNTA($M$146:M156)&amp;".","  ")</f>
        <v xml:space="preserve">  </v>
      </c>
      <c r="E156" s="42" t="s">
        <v>18</v>
      </c>
      <c r="F156" s="34" t="s">
        <v>68</v>
      </c>
      <c r="H156" s="2"/>
      <c r="I156" s="3"/>
      <c r="J156" s="86"/>
      <c r="K156" s="11"/>
    </row>
    <row r="157" spans="1:13" ht="38.25">
      <c r="A157" s="27"/>
      <c r="B157" s="28" t="str">
        <f t="shared" si="7"/>
        <v xml:space="preserve">  </v>
      </c>
      <c r="C157" s="4" t="str">
        <f>IF(ISBLANK(M157)&lt;&gt;TRUE,COUNTA($M$146:M157)&amp;".","  ")</f>
        <v xml:space="preserve">  </v>
      </c>
      <c r="E157" s="42" t="s">
        <v>18</v>
      </c>
      <c r="F157" s="34" t="s">
        <v>69</v>
      </c>
    </row>
    <row r="158" spans="1:13" ht="25.5">
      <c r="A158" s="27"/>
      <c r="B158" s="28" t="str">
        <f t="shared" si="7"/>
        <v xml:space="preserve">  </v>
      </c>
      <c r="C158" s="4" t="str">
        <f>IF(ISBLANK(M158)&lt;&gt;TRUE,COUNTA($M$146:M158)&amp;".","  ")</f>
        <v xml:space="preserve">  </v>
      </c>
      <c r="E158" s="42" t="s">
        <v>18</v>
      </c>
      <c r="F158" s="34" t="s">
        <v>70</v>
      </c>
      <c r="H158" s="2"/>
      <c r="I158" s="3"/>
      <c r="J158" s="86"/>
      <c r="K158" s="11"/>
    </row>
    <row r="159" spans="1:13" ht="25.5">
      <c r="A159" s="27"/>
      <c r="B159" s="28" t="str">
        <f t="shared" si="7"/>
        <v xml:space="preserve">  </v>
      </c>
      <c r="C159" s="4" t="str">
        <f>IF(ISBLANK(M159)&lt;&gt;TRUE,COUNTA($M$146:M159)&amp;".","  ")</f>
        <v xml:space="preserve">  </v>
      </c>
      <c r="E159" s="42" t="s">
        <v>18</v>
      </c>
      <c r="F159" s="34" t="s">
        <v>71</v>
      </c>
    </row>
    <row r="160" spans="1:13" ht="25.5">
      <c r="A160" s="27"/>
      <c r="B160" s="28" t="str">
        <f t="shared" si="7"/>
        <v xml:space="preserve">  </v>
      </c>
      <c r="C160" s="4" t="str">
        <f>IF(ISBLANK(M160)&lt;&gt;TRUE,COUNTA($M$146:M160)&amp;".","  ")</f>
        <v xml:space="preserve">  </v>
      </c>
      <c r="E160" s="42" t="s">
        <v>18</v>
      </c>
      <c r="F160" s="34" t="s">
        <v>72</v>
      </c>
      <c r="H160" s="2"/>
      <c r="I160" s="3"/>
      <c r="J160" s="86"/>
      <c r="K160" s="11"/>
    </row>
    <row r="161" spans="1:13" ht="25.5">
      <c r="A161" s="27"/>
      <c r="B161" s="28" t="str">
        <f t="shared" si="7"/>
        <v xml:space="preserve">  </v>
      </c>
      <c r="C161" s="4" t="str">
        <f>IF(ISBLANK(M161)&lt;&gt;TRUE,COUNTA($M$146:M161)&amp;".","  ")</f>
        <v xml:space="preserve">  </v>
      </c>
      <c r="F161" s="34" t="s">
        <v>78</v>
      </c>
    </row>
    <row r="162" spans="1:13" ht="14.25">
      <c r="A162" s="27"/>
      <c r="B162" s="28" t="str">
        <f t="shared" si="7"/>
        <v xml:space="preserve">  </v>
      </c>
      <c r="C162" s="4" t="str">
        <f>IF(ISBLANK(M162)&lt;&gt;TRUE,COUNTA($M$146:M162)&amp;".","  ")</f>
        <v xml:space="preserve">  </v>
      </c>
      <c r="D162" s="42"/>
      <c r="F162" s="52" t="s">
        <v>74</v>
      </c>
      <c r="H162" s="51" t="s">
        <v>66</v>
      </c>
      <c r="I162" s="3">
        <v>588</v>
      </c>
      <c r="J162" s="86"/>
      <c r="K162" s="11"/>
    </row>
    <row r="163" spans="1:13" ht="14.25">
      <c r="A163" s="27"/>
      <c r="B163" s="28" t="str">
        <f t="shared" si="7"/>
        <v xml:space="preserve">  </v>
      </c>
      <c r="C163" s="4" t="str">
        <f>IF(ISBLANK(M163)&lt;&gt;TRUE,COUNTA($M$146:M163)&amp;".","  ")</f>
        <v xml:space="preserve">  </v>
      </c>
      <c r="D163" s="42"/>
      <c r="F163" s="53" t="s">
        <v>75</v>
      </c>
      <c r="H163" s="51" t="s">
        <v>66</v>
      </c>
      <c r="I163" s="3">
        <v>195</v>
      </c>
      <c r="J163" s="86"/>
      <c r="K163" s="11"/>
    </row>
    <row r="164" spans="1:13" ht="14.25">
      <c r="A164" s="27"/>
      <c r="B164" s="28" t="str">
        <f t="shared" si="7"/>
        <v xml:space="preserve">  </v>
      </c>
      <c r="C164" s="4" t="str">
        <f>IF(ISBLANK(M164)&lt;&gt;TRUE,COUNTA($M$146:M164)&amp;".","  ")</f>
        <v xml:space="preserve">  </v>
      </c>
      <c r="D164" s="42"/>
      <c r="F164" s="53" t="s">
        <v>76</v>
      </c>
      <c r="H164" s="51" t="s">
        <v>66</v>
      </c>
      <c r="I164" s="3">
        <v>392</v>
      </c>
      <c r="J164" s="86"/>
      <c r="K164" s="11"/>
    </row>
    <row r="165" spans="1:13">
      <c r="A165" s="27"/>
      <c r="B165" s="28"/>
      <c r="C165" s="4"/>
      <c r="D165" s="42"/>
      <c r="F165" s="53"/>
      <c r="H165" s="51"/>
      <c r="I165" s="3"/>
      <c r="J165" s="86"/>
      <c r="K165" s="11"/>
    </row>
    <row r="166" spans="1:13" ht="153">
      <c r="A166" s="27"/>
      <c r="B166" s="28" t="str">
        <f t="shared" si="7"/>
        <v xml:space="preserve">  </v>
      </c>
      <c r="C166" s="4" t="str">
        <f>IF(ISBLANK(M166)&lt;&gt;TRUE,COUNTA($M$146:M166)&amp;".","  ")</f>
        <v xml:space="preserve">  </v>
      </c>
      <c r="F166" s="34" t="s">
        <v>122</v>
      </c>
    </row>
    <row r="167" spans="1:13" s="74" customFormat="1" ht="89.25">
      <c r="A167" s="71"/>
      <c r="B167" s="72" t="str">
        <f t="shared" si="7"/>
        <v>D.</v>
      </c>
      <c r="C167" s="73" t="str">
        <f>IF(ISBLANK(M167)&lt;&gt;TRUE,COUNTA($M$146:M167)&amp;".","  ")</f>
        <v>3.</v>
      </c>
      <c r="F167" s="75" t="s">
        <v>123</v>
      </c>
      <c r="H167" s="76" t="s">
        <v>124</v>
      </c>
      <c r="I167" s="77">
        <v>31</v>
      </c>
      <c r="J167" s="88"/>
      <c r="K167" s="78"/>
      <c r="M167" s="74" t="s">
        <v>25</v>
      </c>
    </row>
    <row r="168" spans="1:13" s="74" customFormat="1">
      <c r="A168" s="71"/>
      <c r="B168" s="72" t="str">
        <f t="shared" si="7"/>
        <v xml:space="preserve">  </v>
      </c>
      <c r="C168" s="73" t="str">
        <f>IF(ISBLANK(M168)&lt;&gt;TRUE,COUNTA($M$146:M168)&amp;".","  ")</f>
        <v xml:space="preserve">  </v>
      </c>
      <c r="F168" s="75"/>
      <c r="H168" s="76"/>
      <c r="I168" s="85"/>
      <c r="J168" s="88"/>
      <c r="K168" s="78"/>
    </row>
    <row r="169" spans="1:13" s="74" customFormat="1" ht="127.5">
      <c r="A169" s="71"/>
      <c r="B169" s="72" t="str">
        <f t="shared" si="7"/>
        <v>D.</v>
      </c>
      <c r="C169" s="73" t="str">
        <f>IF(ISBLANK(M169)&lt;&gt;TRUE,COUNTA($M$146:M169)&amp;".","  ")</f>
        <v>4.</v>
      </c>
      <c r="F169" s="75" t="s">
        <v>125</v>
      </c>
      <c r="H169" s="76" t="s">
        <v>124</v>
      </c>
      <c r="I169" s="77">
        <v>66</v>
      </c>
      <c r="J169" s="88"/>
      <c r="K169" s="78"/>
      <c r="M169" s="74" t="s">
        <v>25</v>
      </c>
    </row>
    <row r="170" spans="1:13" s="74" customFormat="1">
      <c r="A170" s="71"/>
      <c r="B170" s="72" t="str">
        <f t="shared" si="7"/>
        <v xml:space="preserve">  </v>
      </c>
      <c r="C170" s="73" t="str">
        <f>IF(ISBLANK(M170)&lt;&gt;TRUE,COUNTA($M$146:M170)&amp;".","  ")</f>
        <v xml:space="preserve">  </v>
      </c>
      <c r="F170" s="75"/>
      <c r="H170" s="76"/>
      <c r="I170" s="77"/>
      <c r="J170" s="88"/>
      <c r="K170" s="78"/>
    </row>
    <row r="171" spans="1:13" s="74" customFormat="1" ht="127.5">
      <c r="A171" s="71"/>
      <c r="B171" s="72" t="str">
        <f t="shared" si="7"/>
        <v>D.</v>
      </c>
      <c r="C171" s="73" t="str">
        <f>IF(ISBLANK(M171)&lt;&gt;TRUE,COUNTA($M$146:M171)&amp;".","  ")</f>
        <v>5.</v>
      </c>
      <c r="F171" s="75" t="s">
        <v>126</v>
      </c>
      <c r="H171" s="76" t="s">
        <v>127</v>
      </c>
      <c r="I171" s="77">
        <v>61</v>
      </c>
      <c r="J171" s="88"/>
      <c r="K171" s="78"/>
      <c r="M171" s="74" t="s">
        <v>25</v>
      </c>
    </row>
    <row r="172" spans="1:13" s="74" customFormat="1">
      <c r="A172" s="71"/>
      <c r="B172" s="72" t="str">
        <f t="shared" si="7"/>
        <v xml:space="preserve">  </v>
      </c>
      <c r="C172" s="73" t="str">
        <f>IF(ISBLANK(M172)&lt;&gt;TRUE,COUNTA($M$146:M172)&amp;".","  ")</f>
        <v xml:space="preserve">  </v>
      </c>
      <c r="F172" s="75"/>
      <c r="H172" s="76"/>
      <c r="I172" s="85"/>
      <c r="J172" s="88"/>
      <c r="K172" s="78"/>
    </row>
    <row r="173" spans="1:13" s="74" customFormat="1" ht="51">
      <c r="A173" s="71"/>
      <c r="B173" s="72" t="str">
        <f t="shared" si="7"/>
        <v>D.</v>
      </c>
      <c r="C173" s="73" t="str">
        <f>IF(ISBLANK(M173)&lt;&gt;TRUE,COUNTA($M$146:M173)&amp;".","  ")</f>
        <v>6.</v>
      </c>
      <c r="F173" s="75" t="s">
        <v>128</v>
      </c>
      <c r="H173" s="76" t="s">
        <v>127</v>
      </c>
      <c r="I173" s="77">
        <v>44</v>
      </c>
      <c r="J173" s="88"/>
      <c r="K173" s="78"/>
      <c r="M173" s="74" t="s">
        <v>25</v>
      </c>
    </row>
    <row r="174" spans="1:13" s="74" customFormat="1">
      <c r="A174" s="71"/>
      <c r="B174" s="72" t="str">
        <f t="shared" si="7"/>
        <v xml:space="preserve">  </v>
      </c>
      <c r="C174" s="73" t="str">
        <f>IF(ISBLANK(M174)&lt;&gt;TRUE,COUNTA($M$146:M174)&amp;".","  ")</f>
        <v xml:space="preserve">  </v>
      </c>
      <c r="F174" s="75"/>
      <c r="H174" s="76"/>
      <c r="I174" s="77"/>
      <c r="J174" s="88"/>
      <c r="K174" s="78"/>
    </row>
    <row r="175" spans="1:13" s="74" customFormat="1" ht="76.5">
      <c r="A175" s="71"/>
      <c r="B175" s="72" t="str">
        <f t="shared" si="7"/>
        <v>D.</v>
      </c>
      <c r="C175" s="73" t="str">
        <f>IF(ISBLANK(M175)&lt;&gt;TRUE,COUNTA($M$146:M175)&amp;".","  ")</f>
        <v>7.</v>
      </c>
      <c r="F175" s="75" t="s">
        <v>129</v>
      </c>
      <c r="H175" s="76" t="s">
        <v>127</v>
      </c>
      <c r="I175" s="77">
        <v>9.5</v>
      </c>
      <c r="J175" s="88"/>
      <c r="K175" s="78"/>
      <c r="M175" s="74" t="s">
        <v>25</v>
      </c>
    </row>
    <row r="176" spans="1:13" s="74" customFormat="1">
      <c r="A176" s="71"/>
      <c r="B176" s="72" t="str">
        <f t="shared" si="7"/>
        <v xml:space="preserve">  </v>
      </c>
      <c r="C176" s="73" t="str">
        <f>IF(ISBLANK(M176)&lt;&gt;TRUE,COUNTA($M$146:M176)&amp;".","  ")</f>
        <v xml:space="preserve">  </v>
      </c>
      <c r="F176" s="75"/>
      <c r="H176" s="76"/>
      <c r="I176" s="85"/>
      <c r="J176" s="88"/>
      <c r="K176" s="78"/>
    </row>
    <row r="177" spans="1:13" s="74" customFormat="1" ht="114.75">
      <c r="A177" s="71"/>
      <c r="B177" s="72" t="str">
        <f t="shared" si="7"/>
        <v>D.</v>
      </c>
      <c r="C177" s="73" t="str">
        <f>IF(ISBLANK(M177)&lt;&gt;TRUE,COUNTA($M$146:M177)&amp;".","  ")</f>
        <v>8.</v>
      </c>
      <c r="F177" s="79" t="s">
        <v>132</v>
      </c>
      <c r="H177" s="76"/>
      <c r="I177" s="85"/>
      <c r="J177" s="88"/>
      <c r="K177" s="78"/>
      <c r="M177" s="74" t="s">
        <v>25</v>
      </c>
    </row>
    <row r="178" spans="1:13" s="74" customFormat="1">
      <c r="A178" s="71"/>
      <c r="B178" s="72" t="str">
        <f t="shared" si="7"/>
        <v xml:space="preserve">  </v>
      </c>
      <c r="C178" s="73" t="str">
        <f>IF(ISBLANK(M178)&lt;&gt;TRUE,COUNTA($M$146:M178)&amp;".","  ")</f>
        <v xml:space="preserve">  </v>
      </c>
      <c r="F178" s="79" t="s">
        <v>133</v>
      </c>
      <c r="H178" s="76"/>
      <c r="I178" s="85"/>
      <c r="J178" s="88"/>
      <c r="K178" s="78"/>
    </row>
    <row r="179" spans="1:13" s="74" customFormat="1" ht="25.5">
      <c r="A179" s="71"/>
      <c r="B179" s="72" t="str">
        <f t="shared" si="7"/>
        <v xml:space="preserve">  </v>
      </c>
      <c r="C179" s="73" t="str">
        <f>IF(ISBLANK(M179)&lt;&gt;TRUE,COUNTA($M$146:M179)&amp;".","  ")</f>
        <v xml:space="preserve">  </v>
      </c>
      <c r="F179" s="79" t="s">
        <v>94</v>
      </c>
      <c r="H179" s="76"/>
      <c r="I179" s="85"/>
      <c r="J179" s="88"/>
      <c r="K179" s="78"/>
    </row>
    <row r="180" spans="1:13" s="74" customFormat="1" ht="14.25">
      <c r="A180" s="71"/>
      <c r="B180" s="72" t="str">
        <f t="shared" si="7"/>
        <v xml:space="preserve">  </v>
      </c>
      <c r="C180" s="73" t="str">
        <f>IF(ISBLANK(M180)&lt;&gt;TRUE,COUNTA($M$146:M180)&amp;".","  ")</f>
        <v xml:space="preserve">  </v>
      </c>
      <c r="F180" s="79" t="s">
        <v>130</v>
      </c>
      <c r="H180" s="76" t="s">
        <v>127</v>
      </c>
      <c r="I180" s="77">
        <v>29</v>
      </c>
      <c r="J180" s="88"/>
      <c r="K180" s="78"/>
    </row>
    <row r="181" spans="1:13" s="74" customFormat="1">
      <c r="A181" s="71"/>
      <c r="B181" s="72" t="str">
        <f t="shared" si="7"/>
        <v xml:space="preserve">  </v>
      </c>
      <c r="C181" s="73" t="str">
        <f>IF(ISBLANK(M181)&lt;&gt;TRUE,COUNTA($M$146:M181)&amp;".","  ")</f>
        <v xml:space="preserve">  </v>
      </c>
      <c r="F181" s="79" t="s">
        <v>131</v>
      </c>
      <c r="H181" s="76" t="s">
        <v>134</v>
      </c>
      <c r="I181" s="77">
        <v>114</v>
      </c>
      <c r="J181" s="88"/>
      <c r="K181" s="78"/>
    </row>
    <row r="182" spans="1:13" s="74" customFormat="1">
      <c r="A182" s="71"/>
      <c r="B182" s="72" t="str">
        <f t="shared" si="7"/>
        <v xml:space="preserve">  </v>
      </c>
      <c r="C182" s="73" t="str">
        <f>IF(ISBLANK(M182)&lt;&gt;TRUE,COUNTA($M$146:M182)&amp;".","  ")</f>
        <v xml:space="preserve">  </v>
      </c>
      <c r="F182" s="75"/>
      <c r="H182" s="76"/>
      <c r="I182" s="77"/>
      <c r="J182" s="88"/>
      <c r="K182" s="78"/>
    </row>
    <row r="183" spans="1:13" s="74" customFormat="1" ht="153">
      <c r="A183" s="71"/>
      <c r="B183" s="72" t="str">
        <f t="shared" si="7"/>
        <v>D.</v>
      </c>
      <c r="C183" s="73" t="str">
        <f>IF(ISBLANK(M183)&lt;&gt;TRUE,COUNTA($M$146:M183)&amp;".","  ")</f>
        <v>9.</v>
      </c>
      <c r="F183" s="79" t="s">
        <v>135</v>
      </c>
      <c r="H183" s="76"/>
      <c r="I183" s="85"/>
      <c r="J183" s="88"/>
      <c r="K183" s="78"/>
      <c r="M183" s="74" t="s">
        <v>25</v>
      </c>
    </row>
    <row r="184" spans="1:13" s="74" customFormat="1">
      <c r="A184" s="71"/>
      <c r="B184" s="72" t="str">
        <f t="shared" si="7"/>
        <v xml:space="preserve">  </v>
      </c>
      <c r="C184" s="73" t="str">
        <f>IF(ISBLANK(M184)&lt;&gt;TRUE,COUNTA($M$146:M184)&amp;".","  ")</f>
        <v xml:space="preserve">  </v>
      </c>
      <c r="F184" s="79" t="s">
        <v>133</v>
      </c>
      <c r="H184" s="76"/>
      <c r="I184" s="85"/>
      <c r="J184" s="88"/>
      <c r="K184" s="78"/>
    </row>
    <row r="185" spans="1:13" s="74" customFormat="1" ht="25.5">
      <c r="A185" s="71"/>
      <c r="B185" s="72" t="str">
        <f t="shared" si="7"/>
        <v xml:space="preserve">  </v>
      </c>
      <c r="C185" s="73" t="str">
        <f>IF(ISBLANK(M185)&lt;&gt;TRUE,COUNTA($M$146:M185)&amp;".","  ")</f>
        <v xml:space="preserve">  </v>
      </c>
      <c r="F185" s="79" t="s">
        <v>94</v>
      </c>
      <c r="H185" s="76"/>
      <c r="I185" s="85"/>
      <c r="J185" s="88"/>
      <c r="K185" s="78"/>
    </row>
    <row r="186" spans="1:13" s="74" customFormat="1" ht="14.25">
      <c r="A186" s="71"/>
      <c r="B186" s="72" t="str">
        <f t="shared" si="7"/>
        <v xml:space="preserve">  </v>
      </c>
      <c r="C186" s="73" t="str">
        <f>IF(ISBLANK(M186)&lt;&gt;TRUE,COUNTA($M$146:M186)&amp;".","  ")</f>
        <v xml:space="preserve">  </v>
      </c>
      <c r="F186" s="79" t="s">
        <v>130</v>
      </c>
      <c r="H186" s="76" t="s">
        <v>127</v>
      </c>
      <c r="I186" s="77">
        <v>27</v>
      </c>
      <c r="J186" s="88"/>
      <c r="K186" s="78"/>
    </row>
    <row r="187" spans="1:13" s="74" customFormat="1">
      <c r="A187" s="71"/>
      <c r="B187" s="72" t="str">
        <f t="shared" si="7"/>
        <v xml:space="preserve">  </v>
      </c>
      <c r="C187" s="73" t="str">
        <f>IF(ISBLANK(M187)&lt;&gt;TRUE,COUNTA($M$146:M187)&amp;".","  ")</f>
        <v xml:space="preserve">  </v>
      </c>
      <c r="F187" s="79" t="s">
        <v>131</v>
      </c>
      <c r="H187" s="76" t="s">
        <v>134</v>
      </c>
      <c r="I187" s="77">
        <v>172</v>
      </c>
      <c r="J187" s="88"/>
      <c r="K187" s="78"/>
    </row>
    <row r="188" spans="1:13" s="74" customFormat="1">
      <c r="A188" s="71"/>
      <c r="B188" s="72" t="str">
        <f t="shared" si="7"/>
        <v xml:space="preserve">  </v>
      </c>
      <c r="C188" s="73" t="str">
        <f>IF(ISBLANK(M188)&lt;&gt;TRUE,COUNTA($M$146:M188)&amp;".","  ")</f>
        <v xml:space="preserve">  </v>
      </c>
      <c r="F188" s="75"/>
      <c r="H188" s="76"/>
      <c r="I188" s="85"/>
      <c r="J188" s="88"/>
      <c r="K188" s="78"/>
    </row>
    <row r="189" spans="1:13" s="74" customFormat="1" ht="25.5">
      <c r="A189" s="71"/>
      <c r="B189" s="72" t="str">
        <f t="shared" si="7"/>
        <v>D.</v>
      </c>
      <c r="C189" s="73" t="str">
        <f>IF(ISBLANK(M189)&lt;&gt;TRUE,COUNTA($M$146:M189)&amp;".","  ")</f>
        <v>10.</v>
      </c>
      <c r="F189" s="79" t="s">
        <v>136</v>
      </c>
      <c r="H189" s="76"/>
      <c r="I189" s="85"/>
      <c r="J189" s="88"/>
      <c r="K189" s="78"/>
      <c r="M189" s="74" t="s">
        <v>25</v>
      </c>
    </row>
    <row r="190" spans="1:13" s="74" customFormat="1" ht="89.25">
      <c r="A190" s="71"/>
      <c r="B190" s="72" t="str">
        <f t="shared" si="7"/>
        <v xml:space="preserve">  </v>
      </c>
      <c r="C190" s="73" t="str">
        <f>IF(ISBLANK(M190)&lt;&gt;TRUE,COUNTA($M$146:M190)&amp;".","  ")</f>
        <v xml:space="preserve">  </v>
      </c>
      <c r="F190" s="79" t="s">
        <v>137</v>
      </c>
      <c r="H190" s="76"/>
      <c r="I190" s="85"/>
      <c r="J190" s="88"/>
      <c r="K190" s="78"/>
    </row>
    <row r="191" spans="1:13" s="74" customFormat="1">
      <c r="A191" s="71"/>
      <c r="B191" s="72" t="str">
        <f t="shared" si="7"/>
        <v xml:space="preserve">  </v>
      </c>
      <c r="C191" s="73" t="str">
        <f>IF(ISBLANK(M191)&lt;&gt;TRUE,COUNTA($M$146:M191)&amp;".","  ")</f>
        <v xml:space="preserve">  </v>
      </c>
      <c r="F191" s="79" t="s">
        <v>138</v>
      </c>
      <c r="H191" s="76" t="s">
        <v>80</v>
      </c>
      <c r="I191" s="77">
        <v>6150</v>
      </c>
      <c r="J191" s="88"/>
      <c r="K191" s="78"/>
    </row>
    <row r="192" spans="1:13">
      <c r="B192" s="72" t="str">
        <f t="shared" si="7"/>
        <v xml:space="preserve">  </v>
      </c>
      <c r="C192" s="73" t="str">
        <f>IF(ISBLANK(M192)&lt;&gt;TRUE,COUNTA($M$146:M192)&amp;".","  ")</f>
        <v xml:space="preserve">  </v>
      </c>
    </row>
    <row r="193" spans="1:13" s="63" customFormat="1">
      <c r="A193" s="62"/>
      <c r="B193" s="72" t="str">
        <f t="shared" si="7"/>
        <v xml:space="preserve">  </v>
      </c>
      <c r="C193" s="73" t="str">
        <f>IF(ISBLANK(M193)&lt;&gt;TRUE,COUNTA($M$146:M193)&amp;".","  ")</f>
        <v xml:space="preserve">  </v>
      </c>
      <c r="D193" s="111" t="s">
        <v>81</v>
      </c>
      <c r="E193" s="111"/>
      <c r="F193" s="111"/>
      <c r="G193" s="111"/>
      <c r="H193" s="111"/>
      <c r="I193" s="111"/>
      <c r="J193" s="111"/>
      <c r="K193" s="67"/>
    </row>
    <row r="194" spans="1:13" s="74" customFormat="1" ht="204">
      <c r="A194" s="71"/>
      <c r="B194" s="72" t="str">
        <f t="shared" si="7"/>
        <v xml:space="preserve">  </v>
      </c>
      <c r="C194" s="73" t="str">
        <f>IF(ISBLANK(M194)&lt;&gt;TRUE,COUNTA($M$146:M194)&amp;".","  ")</f>
        <v xml:space="preserve">  </v>
      </c>
      <c r="F194" s="79" t="s">
        <v>139</v>
      </c>
      <c r="H194" s="76"/>
      <c r="I194" s="77"/>
      <c r="J194" s="78"/>
      <c r="K194" s="78"/>
    </row>
    <row r="195" spans="1:13" s="74" customFormat="1" ht="216.75">
      <c r="A195" s="71"/>
      <c r="B195" s="72" t="str">
        <f t="shared" si="7"/>
        <v>D.</v>
      </c>
      <c r="C195" s="73" t="str">
        <f>IF(ISBLANK(M195)&lt;&gt;TRUE,COUNTA($M$146:M195)&amp;".","  ")</f>
        <v>11.</v>
      </c>
      <c r="F195" s="79" t="s">
        <v>173</v>
      </c>
      <c r="H195" s="76"/>
      <c r="I195" s="77"/>
      <c r="J195" s="78"/>
      <c r="K195" s="78"/>
      <c r="M195" s="74" t="s">
        <v>0</v>
      </c>
    </row>
    <row r="196" spans="1:13" s="74" customFormat="1" ht="38.25">
      <c r="A196" s="71"/>
      <c r="B196" s="72" t="str">
        <f t="shared" si="7"/>
        <v xml:space="preserve">  </v>
      </c>
      <c r="C196" s="73" t="str">
        <f>IF(ISBLANK(M196)&lt;&gt;TRUE,COUNTA($M$146:M196)&amp;".","  ")</f>
        <v xml:space="preserve">  </v>
      </c>
      <c r="F196" s="79" t="s">
        <v>95</v>
      </c>
      <c r="H196" s="76"/>
      <c r="I196" s="77"/>
      <c r="J196" s="78"/>
      <c r="K196" s="78"/>
    </row>
    <row r="197" spans="1:13" s="74" customFormat="1">
      <c r="A197" s="71"/>
      <c r="B197" s="72" t="str">
        <f t="shared" si="7"/>
        <v xml:space="preserve">  </v>
      </c>
      <c r="C197" s="73" t="str">
        <f>IF(ISBLANK(M197)&lt;&gt;TRUE,COUNTA($M$146:M197)&amp;".","  ")</f>
        <v xml:space="preserve">  </v>
      </c>
      <c r="F197" s="79" t="s">
        <v>163</v>
      </c>
      <c r="H197" s="76" t="s">
        <v>80</v>
      </c>
      <c r="I197" s="77">
        <v>3760</v>
      </c>
      <c r="J197" s="78"/>
      <c r="K197" s="78"/>
    </row>
    <row r="198" spans="1:13" s="74" customFormat="1">
      <c r="A198" s="71"/>
      <c r="B198" s="72" t="str">
        <f t="shared" si="7"/>
        <v xml:space="preserve">  </v>
      </c>
      <c r="C198" s="73" t="str">
        <f>IF(ISBLANK(M198)&lt;&gt;TRUE,COUNTA($M$146:M198)&amp;".","  ")</f>
        <v xml:space="preserve">  </v>
      </c>
      <c r="F198" s="79" t="s">
        <v>164</v>
      </c>
      <c r="H198" s="76" t="s">
        <v>80</v>
      </c>
      <c r="I198" s="77">
        <v>1908</v>
      </c>
      <c r="J198" s="78"/>
      <c r="K198" s="78"/>
    </row>
    <row r="199" spans="1:13" s="74" customFormat="1">
      <c r="A199" s="71"/>
      <c r="B199" s="72" t="str">
        <f t="shared" si="7"/>
        <v xml:space="preserve">  </v>
      </c>
      <c r="C199" s="73" t="str">
        <f>IF(ISBLANK(M199)&lt;&gt;TRUE,COUNTA($M$146:M199)&amp;".","  ")</f>
        <v xml:space="preserve">  </v>
      </c>
      <c r="F199" s="79" t="s">
        <v>165</v>
      </c>
      <c r="H199" s="76" t="s">
        <v>80</v>
      </c>
      <c r="I199" s="77">
        <v>1410</v>
      </c>
      <c r="J199" s="78"/>
      <c r="K199" s="78"/>
    </row>
    <row r="200" spans="1:13" s="74" customFormat="1">
      <c r="A200" s="71"/>
      <c r="B200" s="72" t="str">
        <f t="shared" si="7"/>
        <v xml:space="preserve">  </v>
      </c>
      <c r="C200" s="73" t="str">
        <f>IF(ISBLANK(M200)&lt;&gt;TRUE,COUNTA($M$146:M200)&amp;".","  ")</f>
        <v xml:space="preserve">  </v>
      </c>
      <c r="F200" s="79" t="s">
        <v>166</v>
      </c>
      <c r="H200" s="76" t="s">
        <v>80</v>
      </c>
      <c r="I200" s="77">
        <v>1194</v>
      </c>
      <c r="J200" s="78"/>
      <c r="K200" s="78"/>
    </row>
    <row r="201" spans="1:13" s="74" customFormat="1">
      <c r="A201" s="71"/>
      <c r="B201" s="72" t="str">
        <f t="shared" si="7"/>
        <v xml:space="preserve">  </v>
      </c>
      <c r="C201" s="73" t="str">
        <f>IF(ISBLANK(M201)&lt;&gt;TRUE,COUNTA($M$146:M201)&amp;".","  ")</f>
        <v xml:space="preserve">  </v>
      </c>
      <c r="F201" s="79" t="s">
        <v>167</v>
      </c>
      <c r="H201" s="76" t="s">
        <v>80</v>
      </c>
      <c r="I201" s="77">
        <v>78</v>
      </c>
      <c r="J201" s="78"/>
      <c r="K201" s="78"/>
    </row>
    <row r="202" spans="1:13" s="74" customFormat="1">
      <c r="A202" s="71"/>
      <c r="B202" s="72" t="str">
        <f t="shared" si="7"/>
        <v xml:space="preserve">  </v>
      </c>
      <c r="C202" s="73" t="str">
        <f>IF(ISBLANK(M202)&lt;&gt;TRUE,COUNTA($M$146:M202)&amp;".","  ")</f>
        <v xml:space="preserve">  </v>
      </c>
      <c r="F202" s="79" t="s">
        <v>96</v>
      </c>
      <c r="H202" s="76" t="s">
        <v>80</v>
      </c>
      <c r="I202" s="77">
        <v>418</v>
      </c>
      <c r="J202" s="78"/>
      <c r="K202" s="78"/>
    </row>
    <row r="203" spans="1:13" s="74" customFormat="1" ht="25.5">
      <c r="A203" s="71"/>
      <c r="B203" s="72" t="str">
        <f t="shared" si="7"/>
        <v xml:space="preserve">  </v>
      </c>
      <c r="C203" s="73" t="str">
        <f>IF(ISBLANK(M203)&lt;&gt;TRUE,COUNTA($M$146:M203)&amp;".","  ")</f>
        <v xml:space="preserve">  </v>
      </c>
      <c r="F203" s="79" t="s">
        <v>176</v>
      </c>
      <c r="H203" s="76"/>
      <c r="I203" s="77"/>
      <c r="J203" s="78"/>
      <c r="K203" s="78"/>
    </row>
    <row r="204" spans="1:13" s="74" customFormat="1">
      <c r="A204" s="71"/>
      <c r="B204" s="72" t="str">
        <f t="shared" si="7"/>
        <v xml:space="preserve">  </v>
      </c>
      <c r="C204" s="73" t="str">
        <f>IF(ISBLANK(M204)&lt;&gt;TRUE,COUNTA($M$146:M204)&amp;".","  ")</f>
        <v xml:space="preserve">  </v>
      </c>
      <c r="F204" s="75"/>
      <c r="H204" s="76"/>
      <c r="I204" s="77"/>
      <c r="J204" s="78"/>
      <c r="K204" s="78"/>
    </row>
    <row r="205" spans="1:13" s="74" customFormat="1" ht="216.75">
      <c r="A205" s="71"/>
      <c r="B205" s="72" t="str">
        <f t="shared" si="7"/>
        <v>D.</v>
      </c>
      <c r="C205" s="73" t="str">
        <f>IF(ISBLANK(M205)&lt;&gt;TRUE,COUNTA($M$146:M205)&amp;".","  ")</f>
        <v>12.</v>
      </c>
      <c r="F205" s="79" t="s">
        <v>174</v>
      </c>
      <c r="H205" s="76"/>
      <c r="I205" s="77"/>
      <c r="J205" s="78"/>
      <c r="K205" s="78"/>
      <c r="M205" s="74" t="s">
        <v>25</v>
      </c>
    </row>
    <row r="206" spans="1:13" s="74" customFormat="1" ht="38.25">
      <c r="A206" s="71"/>
      <c r="B206" s="72" t="str">
        <f t="shared" si="7"/>
        <v xml:space="preserve">  </v>
      </c>
      <c r="C206" s="73" t="str">
        <f>IF(ISBLANK(M206)&lt;&gt;TRUE,COUNTA($M$146:M206)&amp;".","  ")</f>
        <v xml:space="preserve">  </v>
      </c>
      <c r="F206" s="79" t="s">
        <v>95</v>
      </c>
      <c r="H206" s="76"/>
      <c r="I206" s="77"/>
      <c r="J206" s="78"/>
      <c r="K206" s="78"/>
    </row>
    <row r="207" spans="1:13" s="74" customFormat="1">
      <c r="A207" s="71"/>
      <c r="B207" s="72" t="str">
        <f t="shared" si="7"/>
        <v xml:space="preserve">  </v>
      </c>
      <c r="C207" s="73" t="str">
        <f>IF(ISBLANK(M207)&lt;&gt;TRUE,COUNTA($M$146:M207)&amp;".","  ")</f>
        <v xml:space="preserve">  </v>
      </c>
      <c r="F207" s="79" t="s">
        <v>168</v>
      </c>
      <c r="H207" s="76" t="s">
        <v>80</v>
      </c>
      <c r="I207" s="77">
        <v>428</v>
      </c>
      <c r="J207" s="78"/>
      <c r="K207" s="78"/>
    </row>
    <row r="208" spans="1:13" s="74" customFormat="1">
      <c r="A208" s="71"/>
      <c r="B208" s="72" t="str">
        <f t="shared" si="7"/>
        <v xml:space="preserve">  </v>
      </c>
      <c r="C208" s="73" t="str">
        <f>IF(ISBLANK(M208)&lt;&gt;TRUE,COUNTA($M$146:M208)&amp;".","  ")</f>
        <v xml:space="preserve">  </v>
      </c>
      <c r="F208" s="79" t="s">
        <v>169</v>
      </c>
      <c r="H208" s="76" t="s">
        <v>80</v>
      </c>
      <c r="I208" s="77">
        <v>203</v>
      </c>
      <c r="J208" s="78"/>
      <c r="K208" s="78"/>
    </row>
    <row r="209" spans="1:13" s="74" customFormat="1">
      <c r="A209" s="71"/>
      <c r="B209" s="72" t="str">
        <f t="shared" si="7"/>
        <v xml:space="preserve">  </v>
      </c>
      <c r="C209" s="73" t="str">
        <f>IF(ISBLANK(M209)&lt;&gt;TRUE,COUNTA($M$146:M209)&amp;".","  ")</f>
        <v xml:space="preserve">  </v>
      </c>
      <c r="F209" s="79" t="s">
        <v>170</v>
      </c>
      <c r="H209" s="76" t="s">
        <v>80</v>
      </c>
      <c r="I209" s="77">
        <v>150</v>
      </c>
      <c r="J209" s="78"/>
      <c r="K209" s="78"/>
    </row>
    <row r="210" spans="1:13" s="74" customFormat="1">
      <c r="A210" s="71"/>
      <c r="B210" s="72" t="str">
        <f t="shared" si="7"/>
        <v xml:space="preserve">  </v>
      </c>
      <c r="C210" s="73" t="str">
        <f>IF(ISBLANK(M210)&lt;&gt;TRUE,COUNTA($M$146:M210)&amp;".","  ")</f>
        <v xml:space="preserve">  </v>
      </c>
      <c r="F210" s="79" t="s">
        <v>171</v>
      </c>
      <c r="H210" s="76" t="s">
        <v>80</v>
      </c>
      <c r="I210" s="77">
        <v>203</v>
      </c>
      <c r="J210" s="78"/>
      <c r="K210" s="78"/>
    </row>
    <row r="211" spans="1:13" s="74" customFormat="1">
      <c r="A211" s="71"/>
      <c r="B211" s="72" t="str">
        <f t="shared" si="7"/>
        <v xml:space="preserve">  </v>
      </c>
      <c r="C211" s="73" t="str">
        <f>IF(ISBLANK(M211)&lt;&gt;TRUE,COUNTA($M$146:M211)&amp;".","  ")</f>
        <v xml:space="preserve">  </v>
      </c>
      <c r="F211" s="79" t="s">
        <v>172</v>
      </c>
      <c r="H211" s="76" t="s">
        <v>80</v>
      </c>
      <c r="I211" s="77">
        <v>9</v>
      </c>
      <c r="J211" s="78"/>
      <c r="K211" s="78"/>
    </row>
    <row r="212" spans="1:13" s="74" customFormat="1">
      <c r="A212" s="71"/>
      <c r="B212" s="72" t="str">
        <f t="shared" si="7"/>
        <v xml:space="preserve">  </v>
      </c>
      <c r="C212" s="73" t="str">
        <f>IF(ISBLANK(M212)&lt;&gt;TRUE,COUNTA($M$146:M212)&amp;".","  ")</f>
        <v xml:space="preserve">  </v>
      </c>
      <c r="F212" s="79" t="s">
        <v>96</v>
      </c>
      <c r="H212" s="76" t="s">
        <v>80</v>
      </c>
      <c r="I212" s="77">
        <v>50</v>
      </c>
      <c r="J212" s="78"/>
      <c r="K212" s="78"/>
    </row>
    <row r="213" spans="1:13" s="74" customFormat="1" ht="25.5">
      <c r="A213" s="71"/>
      <c r="B213" s="72" t="str">
        <f t="shared" si="7"/>
        <v xml:space="preserve">  </v>
      </c>
      <c r="C213" s="73" t="str">
        <f>IF(ISBLANK(M213)&lt;&gt;TRUE,COUNTA($M$146:M213)&amp;".","  ")</f>
        <v xml:space="preserve">  </v>
      </c>
      <c r="F213" s="55" t="s">
        <v>177</v>
      </c>
      <c r="H213" s="76"/>
      <c r="I213" s="77"/>
      <c r="J213" s="78"/>
      <c r="K213" s="78"/>
    </row>
    <row r="214" spans="1:13" s="74" customFormat="1">
      <c r="A214" s="71"/>
      <c r="B214" s="72" t="str">
        <f t="shared" si="7"/>
        <v xml:space="preserve">  </v>
      </c>
      <c r="C214" s="73" t="str">
        <f>IF(ISBLANK(M214)&lt;&gt;TRUE,COUNTA($M$146:M214)&amp;".","  ")</f>
        <v xml:space="preserve">  </v>
      </c>
      <c r="F214" s="75"/>
      <c r="H214" s="76"/>
      <c r="I214" s="77"/>
      <c r="J214" s="78"/>
      <c r="K214" s="78"/>
    </row>
    <row r="215" spans="1:13" s="74" customFormat="1" ht="25.5">
      <c r="A215" s="71"/>
      <c r="B215" s="72"/>
      <c r="C215" s="73"/>
      <c r="F215" s="55" t="s">
        <v>175</v>
      </c>
      <c r="H215" s="76"/>
      <c r="I215" s="77"/>
      <c r="J215" s="78"/>
      <c r="K215" s="78"/>
    </row>
    <row r="216" spans="1:13" s="74" customFormat="1">
      <c r="A216" s="71"/>
      <c r="B216" s="72" t="str">
        <f t="shared" ref="B216:B235" si="8">IF(ISBLANK(M216)&lt;&gt;TRUE,$A$146,"  ")</f>
        <v xml:space="preserve">  </v>
      </c>
      <c r="C216" s="73" t="str">
        <f>IF(ISBLANK(M216)&lt;&gt;TRUE,COUNTA($M$146:M216)&amp;".","  ")</f>
        <v xml:space="preserve">  </v>
      </c>
      <c r="F216" s="75"/>
      <c r="H216" s="76"/>
      <c r="I216" s="77"/>
      <c r="J216" s="78"/>
      <c r="K216" s="78"/>
    </row>
    <row r="217" spans="1:13" s="74" customFormat="1" ht="102">
      <c r="A217" s="71"/>
      <c r="B217" s="72" t="str">
        <f t="shared" si="8"/>
        <v>D.</v>
      </c>
      <c r="C217" s="73" t="str">
        <f>IF(ISBLANK(M217)&lt;&gt;TRUE,COUNTA($M$146:M217)&amp;".","  ")</f>
        <v>13.</v>
      </c>
      <c r="F217" s="79" t="s">
        <v>178</v>
      </c>
      <c r="H217" s="76"/>
      <c r="I217" s="77"/>
      <c r="J217" s="78"/>
      <c r="K217" s="78"/>
      <c r="M217" s="74" t="s">
        <v>25</v>
      </c>
    </row>
    <row r="218" spans="1:13" s="74" customFormat="1" ht="51">
      <c r="A218" s="71"/>
      <c r="B218" s="72" t="str">
        <f t="shared" si="8"/>
        <v xml:space="preserve">  </v>
      </c>
      <c r="C218" s="73" t="str">
        <f>IF(ISBLANK(M218)&lt;&gt;TRUE,COUNTA($M$146:M218)&amp;".","  ")</f>
        <v xml:space="preserve">  </v>
      </c>
      <c r="F218" s="79" t="s">
        <v>140</v>
      </c>
      <c r="H218" s="76"/>
      <c r="I218" s="77"/>
      <c r="J218" s="78"/>
      <c r="K218" s="78"/>
    </row>
    <row r="219" spans="1:13" s="74" customFormat="1" ht="51">
      <c r="A219" s="71"/>
      <c r="B219" s="72" t="str">
        <f t="shared" si="8"/>
        <v xml:space="preserve">  </v>
      </c>
      <c r="C219" s="73" t="str">
        <f>IF(ISBLANK(M219)&lt;&gt;TRUE,COUNTA($M$146:M219)&amp;".","  ")</f>
        <v xml:space="preserve">  </v>
      </c>
      <c r="F219" s="79" t="s">
        <v>141</v>
      </c>
      <c r="H219" s="76"/>
      <c r="I219" s="77"/>
      <c r="J219" s="78"/>
      <c r="K219" s="78"/>
    </row>
    <row r="220" spans="1:13" s="74" customFormat="1" ht="25.5">
      <c r="A220" s="71"/>
      <c r="B220" s="72" t="str">
        <f t="shared" si="8"/>
        <v xml:space="preserve">  </v>
      </c>
      <c r="C220" s="73" t="str">
        <f>IF(ISBLANK(M220)&lt;&gt;TRUE,COUNTA($M$146:M220)&amp;".","  ")</f>
        <v xml:space="preserve">  </v>
      </c>
      <c r="F220" s="79" t="s">
        <v>142</v>
      </c>
      <c r="H220" s="76"/>
      <c r="I220" s="77"/>
      <c r="J220" s="78"/>
      <c r="K220" s="78"/>
    </row>
    <row r="221" spans="1:13" s="74" customFormat="1" ht="63.75">
      <c r="A221" s="71"/>
      <c r="B221" s="72" t="str">
        <f t="shared" si="8"/>
        <v xml:space="preserve">  </v>
      </c>
      <c r="C221" s="73" t="str">
        <f>IF(ISBLANK(M221)&lt;&gt;TRUE,COUNTA($M$146:M221)&amp;".","  ")</f>
        <v xml:space="preserve">  </v>
      </c>
      <c r="F221" s="80" t="s">
        <v>150</v>
      </c>
      <c r="H221" s="76"/>
      <c r="I221" s="77"/>
      <c r="J221" s="78"/>
      <c r="K221" s="78"/>
    </row>
    <row r="222" spans="1:13" s="74" customFormat="1" ht="51">
      <c r="A222" s="71"/>
      <c r="B222" s="72" t="str">
        <f t="shared" si="8"/>
        <v xml:space="preserve">  </v>
      </c>
      <c r="C222" s="73" t="str">
        <f>IF(ISBLANK(M222)&lt;&gt;TRUE,COUNTA($M$146:M222)&amp;".","  ")</f>
        <v xml:space="preserve">  </v>
      </c>
      <c r="F222" s="80" t="s">
        <v>143</v>
      </c>
      <c r="H222" s="76"/>
      <c r="I222" s="77"/>
      <c r="J222" s="78"/>
      <c r="K222" s="78"/>
    </row>
    <row r="223" spans="1:13" s="74" customFormat="1" ht="114.75">
      <c r="A223" s="71"/>
      <c r="B223" s="72" t="str">
        <f t="shared" si="8"/>
        <v xml:space="preserve">  </v>
      </c>
      <c r="C223" s="73" t="str">
        <f>IF(ISBLANK(M223)&lt;&gt;TRUE,COUNTA($M$146:M223)&amp;".","  ")</f>
        <v xml:space="preserve">  </v>
      </c>
      <c r="F223" s="80" t="s">
        <v>151</v>
      </c>
      <c r="H223" s="76"/>
      <c r="I223" s="77"/>
      <c r="J223" s="78"/>
      <c r="K223" s="78"/>
    </row>
    <row r="224" spans="1:13" s="74" customFormat="1" ht="51">
      <c r="A224" s="71"/>
      <c r="B224" s="72" t="str">
        <f t="shared" si="8"/>
        <v xml:space="preserve">  </v>
      </c>
      <c r="C224" s="73" t="str">
        <f>IF(ISBLANK(M224)&lt;&gt;TRUE,COUNTA($M$146:M224)&amp;".","  ")</f>
        <v xml:space="preserve">  </v>
      </c>
      <c r="F224" s="69" t="s">
        <v>145</v>
      </c>
      <c r="H224" s="76"/>
      <c r="I224" s="77"/>
      <c r="J224" s="78"/>
      <c r="K224" s="78"/>
    </row>
    <row r="225" spans="1:19" s="74" customFormat="1" ht="153">
      <c r="A225" s="71"/>
      <c r="B225" s="72"/>
      <c r="C225" s="73"/>
      <c r="F225" s="90" t="s">
        <v>183</v>
      </c>
      <c r="H225" s="76"/>
      <c r="I225" s="77"/>
      <c r="J225" s="78"/>
      <c r="K225" s="78"/>
    </row>
    <row r="226" spans="1:19" s="74" customFormat="1" ht="76.5">
      <c r="A226" s="71"/>
      <c r="B226" s="72"/>
      <c r="C226" s="73"/>
      <c r="F226" s="90" t="s">
        <v>182</v>
      </c>
      <c r="H226" s="76"/>
      <c r="I226" s="77"/>
      <c r="J226" s="78"/>
      <c r="K226" s="78"/>
    </row>
    <row r="227" spans="1:19" s="74" customFormat="1" ht="38.25">
      <c r="A227" s="71"/>
      <c r="B227" s="72" t="str">
        <f t="shared" si="8"/>
        <v xml:space="preserve">  </v>
      </c>
      <c r="C227" s="73" t="str">
        <f>IF(ISBLANK(M227)&lt;&gt;TRUE,COUNTA($M$146:M227)&amp;".","  ")</f>
        <v xml:space="preserve">  </v>
      </c>
      <c r="F227" s="79" t="s">
        <v>95</v>
      </c>
      <c r="H227" s="76"/>
      <c r="I227" s="77"/>
      <c r="J227" s="78"/>
      <c r="K227" s="78"/>
    </row>
    <row r="228" spans="1:19" s="74" customFormat="1" ht="25.5">
      <c r="A228" s="71"/>
      <c r="B228" s="72" t="str">
        <f t="shared" si="8"/>
        <v xml:space="preserve">  </v>
      </c>
      <c r="C228" s="73" t="str">
        <f>IF(ISBLANK(M228)&lt;&gt;TRUE,COUNTA($M$146:M228)&amp;".","  ")</f>
        <v xml:space="preserve">  </v>
      </c>
      <c r="F228" s="79" t="s">
        <v>144</v>
      </c>
      <c r="H228" s="76"/>
      <c r="I228" s="77"/>
      <c r="J228" s="78"/>
      <c r="K228" s="78"/>
    </row>
    <row r="229" spans="1:19" s="74" customFormat="1" ht="25.5">
      <c r="A229" s="71"/>
      <c r="B229" s="72" t="str">
        <f t="shared" si="8"/>
        <v xml:space="preserve">  </v>
      </c>
      <c r="C229" s="73" t="str">
        <f>IF(ISBLANK(M229)&lt;&gt;TRUE,COUNTA($M$146:M229)&amp;".","  ")</f>
        <v xml:space="preserve">  </v>
      </c>
      <c r="F229" s="55" t="s">
        <v>179</v>
      </c>
      <c r="H229" s="76" t="s">
        <v>17</v>
      </c>
      <c r="I229" s="77">
        <v>1</v>
      </c>
      <c r="J229" s="78"/>
      <c r="K229" s="78"/>
    </row>
    <row r="230" spans="1:19" s="74" customFormat="1">
      <c r="A230" s="71"/>
      <c r="B230" s="72" t="str">
        <f t="shared" si="8"/>
        <v xml:space="preserve">  </v>
      </c>
      <c r="C230" s="73" t="str">
        <f>IF(ISBLANK(M230)&lt;&gt;TRUE,COUNTA($M$146:M230)&amp;".","  ")</f>
        <v xml:space="preserve">  </v>
      </c>
      <c r="F230" s="75"/>
      <c r="H230" s="76"/>
      <c r="I230" s="77"/>
      <c r="J230" s="78"/>
      <c r="K230" s="78"/>
    </row>
    <row r="231" spans="1:19" s="74" customFormat="1" ht="25.5">
      <c r="A231" s="71"/>
      <c r="B231" s="72" t="str">
        <f t="shared" si="8"/>
        <v>D.</v>
      </c>
      <c r="C231" s="73" t="str">
        <f>IF(ISBLANK(M231)&lt;&gt;TRUE,COUNTA($M$146:M231)&amp;".","  ")</f>
        <v>14.</v>
      </c>
      <c r="F231" s="81" t="s">
        <v>146</v>
      </c>
      <c r="H231" s="76"/>
      <c r="I231" s="77"/>
      <c r="J231" s="78"/>
      <c r="K231" s="78"/>
      <c r="M231" s="74" t="s">
        <v>25</v>
      </c>
    </row>
    <row r="232" spans="1:19" s="74" customFormat="1" ht="51">
      <c r="A232" s="71"/>
      <c r="B232" s="72" t="str">
        <f t="shared" si="8"/>
        <v xml:space="preserve">  </v>
      </c>
      <c r="C232" s="73" t="str">
        <f>IF(ISBLANK(M232)&lt;&gt;TRUE,COUNTA($M$146:M232)&amp;".","  ")</f>
        <v xml:space="preserve">  </v>
      </c>
      <c r="F232" s="81" t="s">
        <v>147</v>
      </c>
      <c r="H232" s="76" t="s">
        <v>17</v>
      </c>
      <c r="I232" s="77">
        <v>30</v>
      </c>
      <c r="J232" s="88"/>
      <c r="K232" s="78"/>
    </row>
    <row r="233" spans="1:19" s="63" customFormat="1">
      <c r="A233" s="62"/>
      <c r="B233" s="72" t="str">
        <f t="shared" si="8"/>
        <v xml:space="preserve">  </v>
      </c>
      <c r="C233" s="73" t="str">
        <f>IF(ISBLANK(M233)&lt;&gt;TRUE,COUNTA($M$146:M233)&amp;".","  ")</f>
        <v xml:space="preserve">  </v>
      </c>
      <c r="E233" s="68"/>
      <c r="F233" s="64"/>
      <c r="H233" s="65"/>
      <c r="I233" s="66"/>
      <c r="J233" s="89"/>
      <c r="K233" s="67"/>
    </row>
    <row r="234" spans="1:19" ht="63.75">
      <c r="A234" s="27"/>
      <c r="B234" s="72" t="str">
        <f t="shared" si="8"/>
        <v>D.</v>
      </c>
      <c r="C234" s="73" t="str">
        <f>IF(ISBLANK(M234)&lt;&gt;TRUE,COUNTA($M$146:M234)&amp;".","  ")</f>
        <v>15.</v>
      </c>
      <c r="F234" s="34" t="s">
        <v>84</v>
      </c>
      <c r="H234" s="51"/>
      <c r="I234" s="3"/>
      <c r="J234" s="86"/>
      <c r="K234" s="11"/>
      <c r="M234" t="s">
        <v>25</v>
      </c>
    </row>
    <row r="235" spans="1:19">
      <c r="A235" s="27"/>
      <c r="B235" s="72" t="str">
        <f t="shared" si="8"/>
        <v xml:space="preserve">  </v>
      </c>
      <c r="C235" s="73" t="str">
        <f>IF(ISBLANK(M235)&lt;&gt;TRUE,COUNTA($M$146:M235)&amp;".","  ")</f>
        <v xml:space="preserve">  </v>
      </c>
      <c r="E235" s="42" t="s">
        <v>18</v>
      </c>
      <c r="F235" s="48" t="s">
        <v>116</v>
      </c>
      <c r="H235" s="54" t="s">
        <v>17</v>
      </c>
      <c r="I235" s="3">
        <v>1</v>
      </c>
      <c r="J235" s="86"/>
      <c r="K235" s="11"/>
    </row>
    <row r="236" spans="1:19">
      <c r="A236" s="27"/>
      <c r="B236" s="72" t="str">
        <f>IF(ISBLANK(M236)&lt;&gt;TRUE,$A$146,"  ")</f>
        <v xml:space="preserve">  </v>
      </c>
      <c r="C236" s="73" t="str">
        <f>IF(ISBLANK(M236)&lt;&gt;TRUE,COUNTA($M$146:M236)&amp;".","  ")</f>
        <v xml:space="preserve">  </v>
      </c>
      <c r="F236" s="34"/>
      <c r="H236" s="51"/>
      <c r="I236" s="3"/>
      <c r="J236" s="11"/>
      <c r="K236" s="11"/>
    </row>
    <row r="237" spans="1:19" ht="51">
      <c r="A237" s="27"/>
      <c r="B237" s="72" t="str">
        <f>IF(ISBLANK(M237)&lt;&gt;TRUE,$A$146,"  ")</f>
        <v>D.</v>
      </c>
      <c r="C237" s="73" t="str">
        <f>IF(ISBLANK(M237)&lt;&gt;TRUE,COUNTA($M$146:M237)&amp;".","  ")</f>
        <v>16.</v>
      </c>
      <c r="F237" s="34" t="s">
        <v>85</v>
      </c>
      <c r="H237" s="51" t="s">
        <v>17</v>
      </c>
      <c r="I237" s="3">
        <v>1</v>
      </c>
      <c r="J237" s="11"/>
      <c r="K237" s="11"/>
      <c r="M237" t="s">
        <v>25</v>
      </c>
    </row>
    <row r="238" spans="1:19">
      <c r="B238" s="28" t="str">
        <f>IF(ISBLANK(M238)&lt;&gt;TRUE,$A$146,"  ")</f>
        <v xml:space="preserve">  </v>
      </c>
      <c r="C238" s="4" t="str">
        <f>IF(ISBLANK(M238)&lt;&gt;TRUE,COUNTA($M$146:M238)&amp;".","  ")</f>
        <v xml:space="preserve">  </v>
      </c>
    </row>
    <row r="239" spans="1:19" ht="15.75">
      <c r="A239" s="94"/>
      <c r="B239" s="94"/>
      <c r="C239" s="94"/>
      <c r="D239" s="94"/>
      <c r="E239" s="12"/>
      <c r="F239" s="14" t="s">
        <v>13</v>
      </c>
      <c r="G239" s="14"/>
      <c r="H239" s="15" t="str">
        <f>A146</f>
        <v>D.</v>
      </c>
      <c r="I239" s="14"/>
      <c r="J239" s="91"/>
      <c r="K239" s="91"/>
      <c r="P239" s="91">
        <f>SUM(K151:K191,K229:K229,K232:K237)</f>
        <v>0</v>
      </c>
      <c r="Q239" s="91"/>
      <c r="R239" s="91" t="s">
        <v>148</v>
      </c>
      <c r="S239" s="91"/>
    </row>
    <row r="242" spans="1:13" ht="33" customHeight="1">
      <c r="A242" s="101" t="s">
        <v>21</v>
      </c>
      <c r="B242" s="101"/>
      <c r="C242" s="101"/>
      <c r="D242" s="101"/>
      <c r="E242" s="12"/>
      <c r="F242" s="103" t="s">
        <v>114</v>
      </c>
      <c r="G242" s="92"/>
      <c r="H242" s="92"/>
      <c r="I242" s="92"/>
      <c r="J242" s="92"/>
      <c r="K242" s="13"/>
    </row>
    <row r="244" spans="1:13" ht="51">
      <c r="A244" s="27"/>
      <c r="B244" s="28" t="str">
        <f>IF(ISBLANK(M244)&lt;&gt;TRUE,$A$242,"  ")</f>
        <v>E.</v>
      </c>
      <c r="C244" s="4" t="str">
        <f>IF(ISBLANK(M244)&lt;&gt;TRUE,COUNTA($M$244:M244)&amp;".","  ")</f>
        <v>1.</v>
      </c>
      <c r="F244" s="34" t="s">
        <v>155</v>
      </c>
      <c r="H244" s="51" t="s">
        <v>66</v>
      </c>
      <c r="I244" s="3">
        <v>2.5</v>
      </c>
      <c r="J244" s="86"/>
      <c r="K244" s="11"/>
      <c r="M244" t="s">
        <v>0</v>
      </c>
    </row>
    <row r="245" spans="1:13">
      <c r="B245" s="28" t="str">
        <f t="shared" ref="B245:B258" si="9">IF(ISBLANK(M245)&lt;&gt;TRUE,$A$242,"  ")</f>
        <v xml:space="preserve">  </v>
      </c>
      <c r="C245" s="4" t="str">
        <f>IF(ISBLANK(M245)&lt;&gt;TRUE,COUNTA($M$244:M245)&amp;".","  ")</f>
        <v xml:space="preserve">  </v>
      </c>
    </row>
    <row r="246" spans="1:13" ht="25.5">
      <c r="B246" s="28" t="str">
        <f t="shared" si="9"/>
        <v>E.</v>
      </c>
      <c r="C246" s="4" t="str">
        <f>IF(ISBLANK(M246)&lt;&gt;TRUE,COUNTA($M$244:M246)&amp;".","  ")</f>
        <v>2.</v>
      </c>
      <c r="F246" s="34" t="s">
        <v>112</v>
      </c>
      <c r="M246" t="s">
        <v>25</v>
      </c>
    </row>
    <row r="247" spans="1:13" ht="25.5">
      <c r="B247" s="28" t="str">
        <f t="shared" si="9"/>
        <v xml:space="preserve">  </v>
      </c>
      <c r="C247" s="4" t="str">
        <f>IF(ISBLANK(M247)&lt;&gt;TRUE,COUNTA($M$244:M247)&amp;".","  ")</f>
        <v xml:space="preserve">  </v>
      </c>
      <c r="F247" s="34" t="s">
        <v>160</v>
      </c>
      <c r="H247" s="2"/>
      <c r="I247" s="3"/>
      <c r="J247" s="86"/>
      <c r="K247" s="11"/>
    </row>
    <row r="248" spans="1:13">
      <c r="B248" s="28" t="str">
        <f t="shared" si="9"/>
        <v xml:space="preserve">  </v>
      </c>
      <c r="C248" s="4" t="str">
        <f>IF(ISBLANK(M248)&lt;&gt;TRUE,COUNTA($M$244:M248)&amp;".","  ")</f>
        <v xml:space="preserve">  </v>
      </c>
      <c r="F248" s="34" t="s">
        <v>67</v>
      </c>
    </row>
    <row r="249" spans="1:13" ht="25.5">
      <c r="B249" s="28" t="str">
        <f t="shared" si="9"/>
        <v xml:space="preserve">  </v>
      </c>
      <c r="C249" s="4" t="str">
        <f>IF(ISBLANK(M249)&lt;&gt;TRUE,COUNTA($M$244:M249)&amp;".","  ")</f>
        <v xml:space="preserve">  </v>
      </c>
      <c r="F249" s="34" t="s">
        <v>68</v>
      </c>
      <c r="H249" s="2"/>
      <c r="I249" s="3"/>
      <c r="J249" s="86"/>
      <c r="K249" s="11"/>
    </row>
    <row r="250" spans="1:13" ht="38.25">
      <c r="B250" s="28" t="str">
        <f t="shared" si="9"/>
        <v xml:space="preserve">  </v>
      </c>
      <c r="C250" s="4" t="str">
        <f>IF(ISBLANK(M250)&lt;&gt;TRUE,COUNTA($M$244:M250)&amp;".","  ")</f>
        <v xml:space="preserve">  </v>
      </c>
      <c r="F250" s="34" t="s">
        <v>69</v>
      </c>
    </row>
    <row r="251" spans="1:13" ht="25.5">
      <c r="B251" s="28" t="str">
        <f t="shared" si="9"/>
        <v xml:space="preserve">  </v>
      </c>
      <c r="C251" s="4" t="str">
        <f>IF(ISBLANK(M251)&lt;&gt;TRUE,COUNTA($M$244:M251)&amp;".","  ")</f>
        <v xml:space="preserve">  </v>
      </c>
      <c r="F251" s="34" t="s">
        <v>70</v>
      </c>
      <c r="H251" s="2"/>
      <c r="I251" s="3"/>
      <c r="J251" s="86"/>
      <c r="K251" s="11"/>
    </row>
    <row r="252" spans="1:13" ht="25.5">
      <c r="B252" s="28" t="str">
        <f t="shared" si="9"/>
        <v xml:space="preserve">  </v>
      </c>
      <c r="C252" s="4" t="str">
        <f>IF(ISBLANK(M252)&lt;&gt;TRUE,COUNTA($M$244:M252)&amp;".","  ")</f>
        <v xml:space="preserve">  </v>
      </c>
      <c r="F252" s="34" t="s">
        <v>71</v>
      </c>
    </row>
    <row r="253" spans="1:13" ht="25.5">
      <c r="B253" s="28" t="str">
        <f t="shared" si="9"/>
        <v xml:space="preserve">  </v>
      </c>
      <c r="C253" s="4" t="str">
        <f>IF(ISBLANK(M253)&lt;&gt;TRUE,COUNTA($M$244:M253)&amp;".","  ")</f>
        <v xml:space="preserve">  </v>
      </c>
      <c r="F253" s="34" t="s">
        <v>72</v>
      </c>
      <c r="H253" s="2"/>
      <c r="I253" s="3"/>
      <c r="J253" s="86"/>
      <c r="K253" s="11"/>
    </row>
    <row r="254" spans="1:13" ht="25.5">
      <c r="B254" s="28" t="str">
        <f t="shared" si="9"/>
        <v xml:space="preserve">  </v>
      </c>
      <c r="C254" s="4" t="str">
        <f>IF(ISBLANK(M254)&lt;&gt;TRUE,COUNTA($M$244:M254)&amp;".","  ")</f>
        <v xml:space="preserve">  </v>
      </c>
      <c r="F254" s="34" t="s">
        <v>78</v>
      </c>
    </row>
    <row r="255" spans="1:13" ht="14.25">
      <c r="B255" s="28" t="str">
        <f t="shared" si="9"/>
        <v xml:space="preserve">  </v>
      </c>
      <c r="C255" s="4" t="str">
        <f>IF(ISBLANK(M255)&lt;&gt;TRUE,COUNTA($M$244:M255)&amp;".","  ")</f>
        <v xml:space="preserve">  </v>
      </c>
      <c r="F255" s="52" t="s">
        <v>74</v>
      </c>
      <c r="H255" s="51" t="s">
        <v>66</v>
      </c>
      <c r="I255" s="3">
        <v>23</v>
      </c>
      <c r="J255" s="86"/>
      <c r="K255" s="11"/>
    </row>
    <row r="256" spans="1:13" ht="14.25">
      <c r="B256" s="28" t="str">
        <f t="shared" si="9"/>
        <v xml:space="preserve">  </v>
      </c>
      <c r="C256" s="4" t="str">
        <f>IF(ISBLANK(M256)&lt;&gt;TRUE,COUNTA($M$244:M256)&amp;".","  ")</f>
        <v xml:space="preserve">  </v>
      </c>
      <c r="F256" s="53" t="s">
        <v>75</v>
      </c>
      <c r="H256" s="51" t="s">
        <v>66</v>
      </c>
      <c r="I256" s="3">
        <v>25</v>
      </c>
      <c r="J256" s="86"/>
      <c r="K256" s="11"/>
    </row>
    <row r="257" spans="1:13" ht="14.25">
      <c r="B257" s="28" t="str">
        <f t="shared" si="9"/>
        <v xml:space="preserve">  </v>
      </c>
      <c r="C257" s="4" t="str">
        <f>IF(ISBLANK(M257)&lt;&gt;TRUE,COUNTA($M$244:M257)&amp;".","  ")</f>
        <v xml:space="preserve">  </v>
      </c>
      <c r="F257" s="53" t="s">
        <v>76</v>
      </c>
      <c r="H257" s="51" t="s">
        <v>66</v>
      </c>
      <c r="I257" s="3">
        <v>24</v>
      </c>
      <c r="J257" s="86"/>
      <c r="K257" s="11"/>
    </row>
    <row r="258" spans="1:13">
      <c r="B258" s="28" t="str">
        <f t="shared" si="9"/>
        <v xml:space="preserve">  </v>
      </c>
      <c r="C258" s="4" t="str">
        <f>IF(ISBLANK(M258)&lt;&gt;TRUE,COUNTA($M$244:M258)&amp;".","  ")</f>
        <v xml:space="preserve">  </v>
      </c>
    </row>
    <row r="259" spans="1:13" ht="119.25" customHeight="1">
      <c r="A259" s="27"/>
      <c r="B259" s="28" t="str">
        <f t="shared" ref="B259:B264" si="10">IF(ISBLANK(M259)&lt;&gt;TRUE,$A$242,"  ")</f>
        <v>E.</v>
      </c>
      <c r="C259" s="4" t="str">
        <f>IF(ISBLANK(M259)&lt;&gt;TRUE,COUNTA($M$244:M259)&amp;".","  ")</f>
        <v>3.</v>
      </c>
      <c r="F259" s="36" t="s">
        <v>113</v>
      </c>
      <c r="G259" s="37"/>
      <c r="H259" s="51" t="s">
        <v>24</v>
      </c>
      <c r="I259" s="3">
        <v>45</v>
      </c>
      <c r="J259" s="86"/>
      <c r="K259" s="11"/>
      <c r="M259" t="s">
        <v>25</v>
      </c>
    </row>
    <row r="260" spans="1:13">
      <c r="A260" s="27"/>
      <c r="B260" s="28" t="str">
        <f t="shared" si="10"/>
        <v xml:space="preserve">  </v>
      </c>
      <c r="C260" s="4" t="str">
        <f>IF(ISBLANK(M260)&lt;&gt;TRUE,COUNTA($M$244:M260)&amp;".","  ")</f>
        <v xml:space="preserve">  </v>
      </c>
      <c r="F260" s="36"/>
      <c r="G260" s="37"/>
      <c r="H260" s="38"/>
      <c r="I260" s="39"/>
    </row>
    <row r="261" spans="1:13" ht="25.5">
      <c r="A261" s="27"/>
      <c r="B261" s="28" t="str">
        <f t="shared" si="10"/>
        <v>E.</v>
      </c>
      <c r="C261" s="4" t="str">
        <f>IF(ISBLANK(M261)&lt;&gt;TRUE,COUNTA($M$244:M261)&amp;".","  ")</f>
        <v>4.</v>
      </c>
      <c r="F261" s="36" t="s">
        <v>115</v>
      </c>
      <c r="G261" s="37"/>
      <c r="H261" s="51" t="s">
        <v>17</v>
      </c>
      <c r="I261" s="3">
        <v>4</v>
      </c>
      <c r="J261" s="86"/>
      <c r="K261" s="11"/>
      <c r="M261" t="s">
        <v>25</v>
      </c>
    </row>
    <row r="262" spans="1:13">
      <c r="A262" s="27"/>
      <c r="B262" s="28" t="str">
        <f t="shared" si="10"/>
        <v xml:space="preserve">  </v>
      </c>
      <c r="C262" s="4" t="str">
        <f>IF(ISBLANK(M262)&lt;&gt;TRUE,COUNTA($M$244:M262)&amp;".","  ")</f>
        <v xml:space="preserve">  </v>
      </c>
      <c r="F262" s="36"/>
      <c r="G262" s="37"/>
      <c r="H262" s="51"/>
      <c r="I262" s="3"/>
      <c r="J262" s="86"/>
      <c r="K262" s="11"/>
    </row>
    <row r="263" spans="1:13" ht="63.75">
      <c r="A263" s="27"/>
      <c r="B263" s="28" t="str">
        <f t="shared" si="10"/>
        <v>E.</v>
      </c>
      <c r="C263" s="4" t="str">
        <f>IF(ISBLANK(M263)&lt;&gt;TRUE,COUNTA($M$244:M263)&amp;".","  ")</f>
        <v>5.</v>
      </c>
      <c r="F263" s="34" t="s">
        <v>64</v>
      </c>
      <c r="G263" s="37"/>
      <c r="H263" s="51" t="s">
        <v>17</v>
      </c>
      <c r="I263" s="3">
        <v>1</v>
      </c>
      <c r="J263" s="86"/>
      <c r="K263" s="11"/>
      <c r="M263" t="s">
        <v>25</v>
      </c>
    </row>
    <row r="264" spans="1:13">
      <c r="A264" s="27"/>
      <c r="B264" s="28" t="str">
        <f t="shared" si="10"/>
        <v xml:space="preserve">  </v>
      </c>
      <c r="C264" s="4" t="str">
        <f>IF(ISBLANK(M264)&lt;&gt;TRUE,COUNTA($M$259:M264)&amp;".","  ")</f>
        <v xml:space="preserve">  </v>
      </c>
      <c r="F264" s="36"/>
      <c r="G264" s="37"/>
      <c r="H264" s="38"/>
      <c r="I264" s="39"/>
    </row>
    <row r="265" spans="1:13" ht="15.75">
      <c r="A265" s="94"/>
      <c r="B265" s="94"/>
      <c r="C265" s="94"/>
      <c r="D265" s="94"/>
      <c r="E265" s="12"/>
      <c r="F265" s="14" t="s">
        <v>13</v>
      </c>
      <c r="G265" s="14"/>
      <c r="H265" s="15" t="str">
        <f>A242</f>
        <v>E.</v>
      </c>
      <c r="I265" s="14"/>
      <c r="J265" s="91"/>
      <c r="K265" s="91"/>
    </row>
    <row r="270" spans="1:13" ht="15.75">
      <c r="A270" s="101" t="s">
        <v>22</v>
      </c>
      <c r="B270" s="101"/>
      <c r="C270" s="101"/>
      <c r="D270" s="101"/>
      <c r="E270" s="12"/>
      <c r="F270" s="92" t="s">
        <v>82</v>
      </c>
      <c r="G270" s="92"/>
      <c r="H270" s="92"/>
      <c r="I270" s="92"/>
      <c r="J270" s="92"/>
      <c r="K270" s="13"/>
    </row>
    <row r="272" spans="1:13" ht="191.25">
      <c r="A272" s="27"/>
      <c r="B272" s="28" t="str">
        <f>IF(ISBLANK(M272)&lt;&gt;TRUE,$A$270,"  ")</f>
        <v>F.</v>
      </c>
      <c r="C272" s="4" t="str">
        <f>IF(ISBLANK(M272)&lt;&gt;TRUE,COUNTA($M272:M$272)&amp;".","  ")</f>
        <v>1.</v>
      </c>
      <c r="F272" s="57" t="s">
        <v>86</v>
      </c>
      <c r="M272" t="s">
        <v>45</v>
      </c>
    </row>
    <row r="273" spans="1:15">
      <c r="A273" s="27"/>
      <c r="B273" s="28"/>
      <c r="C273" s="4"/>
      <c r="E273" s="42" t="s">
        <v>18</v>
      </c>
      <c r="F273" s="55" t="s">
        <v>157</v>
      </c>
    </row>
    <row r="274" spans="1:15">
      <c r="A274" s="27"/>
      <c r="B274" s="28"/>
      <c r="C274" s="4"/>
      <c r="E274" s="42" t="s">
        <v>18</v>
      </c>
      <c r="F274" s="55" t="s">
        <v>158</v>
      </c>
    </row>
    <row r="275" spans="1:15">
      <c r="A275" s="27"/>
      <c r="B275" s="28"/>
      <c r="C275" s="4"/>
      <c r="E275" s="42" t="s">
        <v>18</v>
      </c>
      <c r="F275" s="55" t="s">
        <v>159</v>
      </c>
    </row>
    <row r="276" spans="1:15">
      <c r="A276" s="27"/>
      <c r="B276" s="28"/>
      <c r="C276" s="4"/>
      <c r="E276" s="42" t="s">
        <v>18</v>
      </c>
      <c r="F276" s="55" t="s">
        <v>161</v>
      </c>
    </row>
    <row r="277" spans="1:15">
      <c r="A277" s="27"/>
      <c r="B277" s="28"/>
      <c r="C277" s="4"/>
      <c r="E277" s="33"/>
      <c r="F277" s="57" t="s">
        <v>98</v>
      </c>
      <c r="H277" s="51" t="s">
        <v>17</v>
      </c>
      <c r="I277" s="3">
        <v>1</v>
      </c>
      <c r="J277" s="11"/>
      <c r="K277" s="11"/>
    </row>
    <row r="278" spans="1:15">
      <c r="A278" s="27"/>
      <c r="B278" s="28"/>
      <c r="C278" s="4"/>
    </row>
    <row r="279" spans="1:15">
      <c r="A279" s="27"/>
      <c r="B279" s="28"/>
      <c r="C279" s="4"/>
    </row>
    <row r="280" spans="1:15" ht="15.75">
      <c r="A280" s="94"/>
      <c r="B280" s="94"/>
      <c r="C280" s="94"/>
      <c r="D280" s="94"/>
      <c r="E280" s="12"/>
      <c r="F280" s="14" t="s">
        <v>13</v>
      </c>
      <c r="G280" s="14"/>
      <c r="H280" s="15" t="str">
        <f>A270</f>
        <v>F.</v>
      </c>
      <c r="I280" s="14"/>
      <c r="J280" s="91"/>
      <c r="K280" s="91"/>
    </row>
    <row r="283" spans="1:15" ht="22.5" customHeight="1">
      <c r="A283" s="101" t="s">
        <v>23</v>
      </c>
      <c r="B283" s="101"/>
      <c r="C283" s="101"/>
      <c r="D283" s="101"/>
      <c r="E283" s="32"/>
      <c r="F283" s="110" t="s">
        <v>83</v>
      </c>
      <c r="G283" s="110"/>
      <c r="H283" s="110"/>
      <c r="I283" s="110"/>
      <c r="J283" s="13"/>
      <c r="K283" s="13"/>
    </row>
    <row r="285" spans="1:15" ht="25.5">
      <c r="A285" s="27"/>
      <c r="B285" s="28" t="str">
        <f t="shared" ref="B285:B298" si="11">IF(ISBLANK(M285)&lt;&gt;TRUE,$A$283,"  ")</f>
        <v>G.</v>
      </c>
      <c r="C285" s="4" t="str">
        <f>IF(ISBLANK(M285)&lt;&gt;TRUE,COUNTA($M$285:M285)&amp;".","  ")</f>
        <v>1.</v>
      </c>
      <c r="F285" s="10" t="s">
        <v>34</v>
      </c>
      <c r="J285" s="11"/>
      <c r="K285" s="11"/>
      <c r="M285" t="s">
        <v>0</v>
      </c>
    </row>
    <row r="286" spans="1:15">
      <c r="A286" s="27"/>
      <c r="B286" s="28" t="str">
        <f t="shared" si="11"/>
        <v xml:space="preserve">  </v>
      </c>
      <c r="C286" s="4" t="str">
        <f>IF(ISBLANK(M286)&lt;&gt;TRUE,COUNTA($M$285:M286)&amp;".","  ")</f>
        <v xml:space="preserve">  </v>
      </c>
      <c r="E286" s="4" t="s">
        <v>18</v>
      </c>
      <c r="F286" s="10" t="s">
        <v>26</v>
      </c>
      <c r="H286" s="2"/>
      <c r="I286" s="3"/>
      <c r="N286" t="s">
        <v>0</v>
      </c>
      <c r="O286">
        <v>123456</v>
      </c>
    </row>
    <row r="287" spans="1:15" ht="38.25">
      <c r="A287" s="27"/>
      <c r="B287" s="28" t="str">
        <f t="shared" si="11"/>
        <v xml:space="preserve">  </v>
      </c>
      <c r="C287" s="4" t="str">
        <f>IF(ISBLANK(M287)&lt;&gt;TRUE,COUNTA($M$285:M287)&amp;".","  ")</f>
        <v xml:space="preserve">  </v>
      </c>
      <c r="E287" s="4" t="s">
        <v>18</v>
      </c>
      <c r="F287" s="10" t="s">
        <v>27</v>
      </c>
      <c r="H287" s="2"/>
      <c r="I287" s="3"/>
    </row>
    <row r="288" spans="1:15" ht="38.25">
      <c r="A288" s="27"/>
      <c r="B288" s="28" t="str">
        <f t="shared" si="11"/>
        <v xml:space="preserve">  </v>
      </c>
      <c r="C288" s="4" t="str">
        <f>IF(ISBLANK(M288)&lt;&gt;TRUE,COUNTA($M$285:M288)&amp;".","  ")</f>
        <v xml:space="preserve">  </v>
      </c>
      <c r="E288" s="4" t="s">
        <v>18</v>
      </c>
      <c r="F288" s="10" t="s">
        <v>28</v>
      </c>
      <c r="H288" s="2"/>
      <c r="I288" s="3"/>
    </row>
    <row r="289" spans="1:13" ht="38.25">
      <c r="A289" s="27"/>
      <c r="B289" s="28" t="str">
        <f t="shared" si="11"/>
        <v xml:space="preserve">  </v>
      </c>
      <c r="C289" s="4" t="str">
        <f>IF(ISBLANK(M289)&lt;&gt;TRUE,COUNTA($M$285:M289)&amp;".","  ")</f>
        <v xml:space="preserve">  </v>
      </c>
      <c r="E289" s="4" t="s">
        <v>18</v>
      </c>
      <c r="F289" s="10" t="s">
        <v>29</v>
      </c>
      <c r="H289" s="2"/>
      <c r="I289" s="3"/>
    </row>
    <row r="290" spans="1:13" ht="38.25">
      <c r="A290" s="27"/>
      <c r="B290" s="28" t="str">
        <f t="shared" si="11"/>
        <v xml:space="preserve">  </v>
      </c>
      <c r="C290" s="4" t="str">
        <f>IF(ISBLANK(M290)&lt;&gt;TRUE,COUNTA($M$285:M290)&amp;".","  ")</f>
        <v xml:space="preserve">  </v>
      </c>
      <c r="E290" s="4" t="s">
        <v>18</v>
      </c>
      <c r="F290" s="10" t="s">
        <v>31</v>
      </c>
      <c r="H290" s="2"/>
      <c r="I290" s="3"/>
    </row>
    <row r="291" spans="1:13" ht="38.25">
      <c r="A291" s="27"/>
      <c r="B291" s="28" t="str">
        <f t="shared" si="11"/>
        <v xml:space="preserve">  </v>
      </c>
      <c r="C291" s="4" t="str">
        <f>IF(ISBLANK(M291)&lt;&gt;TRUE,COUNTA($M$285:M291)&amp;".","  ")</f>
        <v xml:space="preserve">  </v>
      </c>
      <c r="E291" s="4" t="s">
        <v>18</v>
      </c>
      <c r="F291" s="10" t="s">
        <v>30</v>
      </c>
      <c r="H291" s="2"/>
      <c r="I291" s="3"/>
    </row>
    <row r="292" spans="1:13" ht="38.25">
      <c r="A292" s="27"/>
      <c r="B292" s="28" t="str">
        <f t="shared" si="11"/>
        <v xml:space="preserve">  </v>
      </c>
      <c r="C292" s="4" t="str">
        <f>IF(ISBLANK(M292)&lt;&gt;TRUE,COUNTA($M$285:M292)&amp;".","  ")</f>
        <v xml:space="preserve">  </v>
      </c>
      <c r="E292" s="4" t="s">
        <v>18</v>
      </c>
      <c r="F292" s="10" t="s">
        <v>32</v>
      </c>
      <c r="H292" s="2"/>
      <c r="I292" s="3"/>
    </row>
    <row r="293" spans="1:13" ht="25.5">
      <c r="A293" s="27"/>
      <c r="B293" s="28" t="str">
        <f t="shared" si="11"/>
        <v xml:space="preserve">  </v>
      </c>
      <c r="C293" s="4" t="str">
        <f>IF(ISBLANK(M293)&lt;&gt;TRUE,COUNTA($M$285:M293)&amp;".","  ")</f>
        <v xml:space="preserve">  </v>
      </c>
      <c r="E293" s="4" t="s">
        <v>18</v>
      </c>
      <c r="F293" s="10" t="s">
        <v>33</v>
      </c>
      <c r="H293" s="2"/>
      <c r="I293" s="3"/>
    </row>
    <row r="294" spans="1:13">
      <c r="A294" s="27"/>
      <c r="B294" s="28" t="str">
        <f t="shared" si="11"/>
        <v xml:space="preserve">  </v>
      </c>
      <c r="C294" s="4" t="str">
        <f>IF(ISBLANK(M294)&lt;&gt;TRUE,COUNTA($M$285:M294)&amp;".","  ")</f>
        <v xml:space="preserve">  </v>
      </c>
      <c r="F294" s="57" t="s">
        <v>99</v>
      </c>
      <c r="H294" s="2" t="s">
        <v>17</v>
      </c>
      <c r="I294" s="3">
        <v>1</v>
      </c>
      <c r="J294" s="86"/>
      <c r="K294" s="11"/>
    </row>
    <row r="295" spans="1:13">
      <c r="A295" s="27"/>
      <c r="B295" s="28" t="str">
        <f t="shared" si="11"/>
        <v xml:space="preserve">  </v>
      </c>
      <c r="C295" s="4" t="str">
        <f>IF(ISBLANK(M295)&lt;&gt;TRUE,COUNTA($M$285:M295)&amp;".","  ")</f>
        <v xml:space="preserve">  </v>
      </c>
      <c r="H295" s="2"/>
      <c r="J295" s="86"/>
      <c r="K295" s="11"/>
    </row>
    <row r="296" spans="1:13" ht="25.5">
      <c r="A296" s="27"/>
      <c r="B296" s="28" t="str">
        <f t="shared" si="11"/>
        <v>G.</v>
      </c>
      <c r="C296" s="4" t="str">
        <f>IF(ISBLANK(M296)&lt;&gt;TRUE,COUNTA($M$285:M296)&amp;".","  ")</f>
        <v>2.</v>
      </c>
      <c r="F296" s="34" t="s">
        <v>35</v>
      </c>
      <c r="H296" s="2" t="s">
        <v>17</v>
      </c>
      <c r="I296" s="3">
        <v>1</v>
      </c>
      <c r="J296" s="86"/>
      <c r="K296" s="11"/>
      <c r="M296" t="s">
        <v>25</v>
      </c>
    </row>
    <row r="297" spans="1:13">
      <c r="A297" s="27"/>
      <c r="B297" s="28" t="str">
        <f t="shared" si="11"/>
        <v xml:space="preserve">  </v>
      </c>
      <c r="C297" s="4" t="str">
        <f>IF(ISBLANK(M297)&lt;&gt;TRUE,COUNTA($M$285:M297)&amp;".","  ")</f>
        <v xml:space="preserve">  </v>
      </c>
      <c r="F297" s="34"/>
      <c r="H297" s="2"/>
      <c r="I297" s="3"/>
      <c r="J297" s="86"/>
      <c r="K297" s="11"/>
    </row>
    <row r="298" spans="1:13" ht="51">
      <c r="A298" s="27"/>
      <c r="B298" s="28" t="str">
        <f t="shared" si="11"/>
        <v>G.</v>
      </c>
      <c r="C298" s="4" t="str">
        <f>IF(ISBLANK(M298)&lt;&gt;TRUE,COUNTA($M$285:M298)&amp;".","  ")</f>
        <v>3.</v>
      </c>
      <c r="F298" s="34" t="s">
        <v>36</v>
      </c>
      <c r="H298" s="2" t="s">
        <v>17</v>
      </c>
      <c r="I298" s="3">
        <v>1</v>
      </c>
      <c r="J298" s="86"/>
      <c r="K298" s="11"/>
      <c r="M298" t="s">
        <v>25</v>
      </c>
    </row>
    <row r="299" spans="1:13">
      <c r="A299" s="27" t="str">
        <f>IF(ISBLANK(M299)&lt;&gt;TRUE,$A$25&amp;".","  ")</f>
        <v xml:space="preserve">  </v>
      </c>
      <c r="B299" s="4" t="str">
        <f>IF(ISBLANK(M299)&lt;&gt;TRUE,COUNTA($M$27:M299)&amp;".","  ")</f>
        <v xml:space="preserve">  </v>
      </c>
    </row>
    <row r="301" spans="1:13" ht="15.75">
      <c r="A301" s="94"/>
      <c r="B301" s="94"/>
      <c r="C301" s="94"/>
      <c r="D301" s="94"/>
      <c r="E301" s="12"/>
      <c r="F301" s="14" t="s">
        <v>13</v>
      </c>
      <c r="G301" s="14"/>
      <c r="H301" s="15" t="str">
        <f>A283</f>
        <v>G.</v>
      </c>
      <c r="I301" s="14"/>
      <c r="J301" s="91"/>
      <c r="K301" s="91"/>
    </row>
    <row r="305" spans="1:11">
      <c r="A305" s="24"/>
      <c r="B305" s="24"/>
      <c r="C305" s="24"/>
      <c r="D305" s="24"/>
      <c r="E305" s="24"/>
      <c r="F305" s="24"/>
      <c r="G305" s="24"/>
      <c r="H305" s="24"/>
      <c r="I305" s="24"/>
      <c r="J305" s="24"/>
      <c r="K305" s="24"/>
    </row>
    <row r="306" spans="1:11" ht="54">
      <c r="A306" s="21"/>
      <c r="B306" s="21"/>
      <c r="C306" s="21"/>
      <c r="D306" s="21"/>
      <c r="E306" s="21"/>
      <c r="F306" s="22" t="s">
        <v>162</v>
      </c>
      <c r="G306" s="23"/>
      <c r="H306" s="23"/>
      <c r="I306" s="23"/>
      <c r="J306" s="21"/>
      <c r="K306" s="21"/>
    </row>
    <row r="307" spans="1:11">
      <c r="A307" s="24"/>
      <c r="B307" s="24"/>
      <c r="C307" s="24"/>
      <c r="D307" s="24"/>
      <c r="E307" s="24"/>
      <c r="F307" s="24"/>
      <c r="G307" s="24"/>
      <c r="H307" s="24"/>
      <c r="I307" s="24"/>
      <c r="J307" s="24"/>
      <c r="K307" s="24"/>
    </row>
    <row r="308" spans="1:11">
      <c r="A308" s="24"/>
      <c r="B308" s="24"/>
      <c r="C308" s="31"/>
      <c r="D308" s="26"/>
      <c r="E308" s="26"/>
      <c r="F308" s="25"/>
      <c r="G308" s="26"/>
      <c r="H308" s="26"/>
      <c r="I308" s="26"/>
      <c r="J308" s="29"/>
      <c r="K308" s="30"/>
    </row>
    <row r="309" spans="1:11">
      <c r="A309" s="24"/>
      <c r="B309" s="24"/>
      <c r="C309" s="31" t="str">
        <f>A25</f>
        <v>A.</v>
      </c>
      <c r="D309" s="26"/>
      <c r="E309" s="26"/>
      <c r="F309" s="31" t="str">
        <f>F25</f>
        <v>SAMOSTOJEĆI MJERNI PRIKLJUČNI ORMAR 1 (SPMO-1)</v>
      </c>
      <c r="G309" s="26"/>
      <c r="H309" s="26"/>
      <c r="I309" s="26"/>
      <c r="J309" s="93"/>
      <c r="K309" s="93"/>
    </row>
    <row r="310" spans="1:11">
      <c r="A310" s="24"/>
      <c r="B310" s="24"/>
      <c r="C310" s="31"/>
      <c r="D310" s="26"/>
      <c r="E310" s="26"/>
      <c r="F310" s="31"/>
      <c r="G310" s="26"/>
      <c r="H310" s="26"/>
      <c r="I310" s="26"/>
      <c r="J310" s="60"/>
      <c r="K310" s="60"/>
    </row>
    <row r="311" spans="1:11">
      <c r="A311" s="24"/>
      <c r="B311" s="24"/>
      <c r="C311" s="31" t="str">
        <f>A54</f>
        <v>B.</v>
      </c>
      <c r="D311" s="26"/>
      <c r="E311" s="26"/>
      <c r="F311" s="31" t="str">
        <f>F54</f>
        <v>ORMAR JAVNE RASVJETE 1 (OJR-1)</v>
      </c>
      <c r="G311" s="26"/>
      <c r="H311" s="26"/>
      <c r="I311" s="26"/>
      <c r="J311" s="93"/>
      <c r="K311" s="93"/>
    </row>
    <row r="312" spans="1:11">
      <c r="A312" s="24"/>
      <c r="B312" s="24"/>
      <c r="C312" s="31"/>
      <c r="D312" s="26"/>
      <c r="E312" s="26"/>
      <c r="F312" s="31"/>
      <c r="G312" s="26"/>
      <c r="H312" s="26"/>
      <c r="I312" s="26"/>
      <c r="J312" s="60"/>
      <c r="K312" s="60"/>
    </row>
    <row r="313" spans="1:11">
      <c r="A313" s="24"/>
      <c r="B313" s="24"/>
      <c r="C313" s="31" t="str">
        <f>A100</f>
        <v>C.</v>
      </c>
      <c r="D313" s="26"/>
      <c r="E313" s="26"/>
      <c r="F313" s="25" t="str">
        <f>F100</f>
        <v>ELEKTROTEHNIČKA INSTALACIJA JAVNE RASVJETE</v>
      </c>
      <c r="G313" s="26"/>
      <c r="H313" s="26"/>
      <c r="I313" s="26"/>
      <c r="J313" s="93"/>
      <c r="K313" s="93"/>
    </row>
    <row r="314" spans="1:11">
      <c r="A314" s="24"/>
      <c r="B314" s="24"/>
      <c r="C314" s="31"/>
      <c r="D314" s="26"/>
      <c r="E314" s="26"/>
      <c r="F314" s="31"/>
      <c r="G314" s="26"/>
      <c r="H314" s="26"/>
      <c r="I314" s="26"/>
      <c r="J314" s="29"/>
      <c r="K314" s="30"/>
    </row>
    <row r="315" spans="1:11">
      <c r="A315" s="24"/>
      <c r="B315" s="24"/>
      <c r="C315" s="31" t="str">
        <f>A146</f>
        <v>D.</v>
      </c>
      <c r="D315" s="26"/>
      <c r="E315" s="26"/>
      <c r="F315" s="25" t="str">
        <f>F146</f>
        <v>GRAĐEVINSKI DIO PROJEKTA JAVNE RASVJETE</v>
      </c>
      <c r="G315" s="26"/>
      <c r="H315" s="26"/>
      <c r="I315" s="26"/>
      <c r="J315" s="93"/>
      <c r="K315" s="93"/>
    </row>
    <row r="316" spans="1:11">
      <c r="A316" s="24"/>
      <c r="B316" s="24"/>
      <c r="C316" s="31"/>
      <c r="D316" s="26"/>
      <c r="E316" s="26"/>
      <c r="F316" s="31"/>
      <c r="G316" s="26"/>
      <c r="H316" s="26"/>
      <c r="I316" s="26"/>
      <c r="J316" s="29"/>
      <c r="K316" s="30"/>
    </row>
    <row r="317" spans="1:11">
      <c r="A317" s="24"/>
      <c r="B317" s="24"/>
      <c r="C317" s="59" t="str">
        <f>A242</f>
        <v>E.</v>
      </c>
      <c r="D317" s="26"/>
      <c r="E317" s="26"/>
      <c r="F317" s="58" t="str">
        <f>F242</f>
        <v>ZAŠTITA POSTOJEĆIH INSTALACIJA</v>
      </c>
      <c r="G317" s="26"/>
      <c r="H317" s="26"/>
      <c r="I317" s="26"/>
      <c r="J317" s="93"/>
      <c r="K317" s="93"/>
    </row>
    <row r="318" spans="1:11">
      <c r="A318" s="24"/>
      <c r="B318" s="24"/>
      <c r="C318" s="31"/>
      <c r="D318" s="26"/>
      <c r="E318" s="26"/>
      <c r="F318" s="31"/>
      <c r="G318" s="26"/>
      <c r="H318" s="26"/>
      <c r="I318" s="26"/>
      <c r="J318" s="29"/>
      <c r="K318" s="30"/>
    </row>
    <row r="319" spans="1:11">
      <c r="A319" s="24"/>
      <c r="B319" s="24"/>
      <c r="C319" s="31" t="str">
        <f>A270</f>
        <v>F.</v>
      </c>
      <c r="D319" s="26"/>
      <c r="E319" s="26"/>
      <c r="F319" s="25" t="str">
        <f>F270</f>
        <v>GEODETSKI RADOVI</v>
      </c>
      <c r="G319" s="26"/>
      <c r="H319" s="26"/>
      <c r="I319" s="26"/>
      <c r="J319" s="93"/>
      <c r="K319" s="93"/>
    </row>
    <row r="320" spans="1:11">
      <c r="A320" s="24"/>
      <c r="B320" s="24"/>
      <c r="C320" s="31"/>
      <c r="D320" s="26"/>
      <c r="E320" s="26"/>
      <c r="F320" s="31"/>
      <c r="G320" s="26"/>
      <c r="H320" s="26"/>
      <c r="I320" s="26"/>
      <c r="J320" s="29"/>
      <c r="K320" s="30"/>
    </row>
    <row r="321" spans="1:11">
      <c r="A321" s="24"/>
      <c r="B321" s="24"/>
      <c r="C321" s="31" t="str">
        <f>A283</f>
        <v>G.</v>
      </c>
      <c r="D321" s="26"/>
      <c r="E321" s="26"/>
      <c r="F321" s="31" t="str">
        <f>F283</f>
        <v>ISPITIVANJE, ATESTI I DOKUMENTACIJA</v>
      </c>
      <c r="G321" s="26"/>
      <c r="H321" s="26"/>
      <c r="I321" s="26"/>
      <c r="J321" s="93"/>
      <c r="K321" s="93"/>
    </row>
    <row r="322" spans="1:11">
      <c r="A322" s="24"/>
      <c r="B322" s="24"/>
      <c r="C322" s="31"/>
      <c r="D322" s="26"/>
      <c r="E322" s="26"/>
      <c r="F322" s="31"/>
      <c r="G322" s="26"/>
      <c r="H322" s="26"/>
      <c r="I322" s="26"/>
      <c r="J322" s="29"/>
      <c r="K322" s="30"/>
    </row>
    <row r="323" spans="1:11" ht="18">
      <c r="A323" s="21"/>
      <c r="B323" s="21"/>
      <c r="C323" s="21"/>
      <c r="D323" s="21"/>
      <c r="E323" s="21"/>
      <c r="F323" s="22" t="s">
        <v>100</v>
      </c>
      <c r="G323" s="23"/>
      <c r="H323" s="23"/>
      <c r="I323" s="95"/>
      <c r="J323" s="95"/>
      <c r="K323" s="95"/>
    </row>
    <row r="324" spans="1:11">
      <c r="A324" s="24"/>
      <c r="B324" s="24"/>
      <c r="C324" s="24"/>
      <c r="D324" s="24"/>
      <c r="E324" s="24"/>
      <c r="F324" s="24"/>
      <c r="G324" s="24"/>
      <c r="H324" s="24"/>
      <c r="I324" s="24"/>
      <c r="J324" s="24"/>
      <c r="K324" s="24"/>
    </row>
    <row r="325" spans="1:11" ht="18">
      <c r="A325" s="21"/>
      <c r="B325" s="21"/>
      <c r="C325" s="21"/>
      <c r="D325" s="21"/>
      <c r="E325" s="21"/>
      <c r="F325" s="22" t="s">
        <v>101</v>
      </c>
      <c r="G325" s="23"/>
      <c r="H325" s="23"/>
      <c r="I325" s="95"/>
      <c r="J325" s="95"/>
      <c r="K325" s="95"/>
    </row>
    <row r="328" spans="1:11" ht="18">
      <c r="A328" s="21"/>
      <c r="B328" s="21"/>
      <c r="C328" s="21"/>
      <c r="D328" s="21"/>
      <c r="E328" s="21"/>
      <c r="F328" s="22" t="s">
        <v>102</v>
      </c>
      <c r="G328" s="23"/>
      <c r="H328" s="23"/>
      <c r="I328" s="95"/>
      <c r="J328" s="95"/>
      <c r="K328" s="95"/>
    </row>
    <row r="331" spans="1:11">
      <c r="F331" t="s">
        <v>184</v>
      </c>
    </row>
  </sheetData>
  <mergeCells count="54">
    <mergeCell ref="A94:D94"/>
    <mergeCell ref="J94:K94"/>
    <mergeCell ref="P239:Q239"/>
    <mergeCell ref="R239:S239"/>
    <mergeCell ref="A100:D100"/>
    <mergeCell ref="F100:I100"/>
    <mergeCell ref="A142:D142"/>
    <mergeCell ref="J142:K142"/>
    <mergeCell ref="D193:J193"/>
    <mergeCell ref="A146:D146"/>
    <mergeCell ref="F146:I146"/>
    <mergeCell ref="A239:D239"/>
    <mergeCell ref="J239:K239"/>
    <mergeCell ref="A265:D265"/>
    <mergeCell ref="J265:K265"/>
    <mergeCell ref="A270:D270"/>
    <mergeCell ref="A283:D283"/>
    <mergeCell ref="F283:I283"/>
    <mergeCell ref="J280:K280"/>
    <mergeCell ref="A242:D242"/>
    <mergeCell ref="F242:J242"/>
    <mergeCell ref="C148:J148"/>
    <mergeCell ref="C149:J149"/>
    <mergeCell ref="F9:I9"/>
    <mergeCell ref="A25:D25"/>
    <mergeCell ref="A49:D49"/>
    <mergeCell ref="J49:K49"/>
    <mergeCell ref="B16:J16"/>
    <mergeCell ref="B17:J17"/>
    <mergeCell ref="B19:J19"/>
    <mergeCell ref="B18:J18"/>
    <mergeCell ref="A12:D12"/>
    <mergeCell ref="F12:I12"/>
    <mergeCell ref="B15:J15"/>
    <mergeCell ref="B14:J14"/>
    <mergeCell ref="A21:D21"/>
    <mergeCell ref="E21:F21"/>
    <mergeCell ref="A54:D54"/>
    <mergeCell ref="F54:I54"/>
    <mergeCell ref="F25:K25"/>
    <mergeCell ref="I325:K325"/>
    <mergeCell ref="I328:K328"/>
    <mergeCell ref="I323:K323"/>
    <mergeCell ref="J315:K315"/>
    <mergeCell ref="J317:K317"/>
    <mergeCell ref="J301:K301"/>
    <mergeCell ref="F270:J270"/>
    <mergeCell ref="J321:K321"/>
    <mergeCell ref="A280:D280"/>
    <mergeCell ref="J319:K319"/>
    <mergeCell ref="J309:K309"/>
    <mergeCell ref="J311:K311"/>
    <mergeCell ref="J313:K313"/>
    <mergeCell ref="A301:D301"/>
  </mergeCells>
  <printOptions horizontalCentered="1"/>
  <pageMargins left="1.1811023622047245" right="0.59055118110236227" top="0.39370078740157483" bottom="0.78740157480314965" header="0.39370078740157483" footer="0.39370078740157483"/>
  <pageSetup paperSize="9" orientation="portrait" errors="blank" r:id="rId1"/>
  <headerFooter>
    <oddFooter>&amp;L&amp;6                 STRANICA TROŠKOVNIKA: &amp;P&amp;R&amp;14&amp;K04+049________________________________________________________________&amp;6
&amp;K01+000Troškovnik</oddFooter>
  </headerFooter>
  <rowBreaks count="15" manualBreakCount="15">
    <brk id="19" max="10" man="1"/>
    <brk id="35" max="10" man="1"/>
    <brk id="85" max="10" man="1"/>
    <brk id="105" max="10" man="1"/>
    <brk id="126" max="10" man="1"/>
    <brk id="144" max="10" man="1"/>
    <brk id="168" max="10" man="1"/>
    <brk id="182" max="10" man="1"/>
    <brk id="194" max="10" man="1"/>
    <brk id="216" max="10" man="1"/>
    <brk id="225" max="10" man="1"/>
    <brk id="240" max="10" man="1"/>
    <brk id="268" max="10" man="1"/>
    <brk id="281" max="10" man="1"/>
    <brk id="302"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2</vt:i4>
      </vt:variant>
    </vt:vector>
  </HeadingPairs>
  <TitlesOfParts>
    <vt:vector size="3" baseType="lpstr">
      <vt:lpstr>ELEKTRO troskovnik-2.DIO</vt:lpstr>
      <vt:lpstr>'ELEKTRO troskovnik-2.DIO'!Ispis_naslova</vt:lpstr>
      <vt:lpstr>'ELEKTRO troskovnik-2.DIO'!Podrucje_ispisa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Damir Miljački</dc:creator>
  <cp:lastModifiedBy>Vjekoslav Bagarić</cp:lastModifiedBy>
  <cp:lastPrinted>2017-02-20T08:39:11Z</cp:lastPrinted>
  <dcterms:created xsi:type="dcterms:W3CDTF">2013-03-28T08:38:14Z</dcterms:created>
  <dcterms:modified xsi:type="dcterms:W3CDTF">2017-02-22T09:29:00Z</dcterms:modified>
</cp:coreProperties>
</file>