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https://osuopeu.sharepoint.com/sites/UOfinancije/Shared Documents/Javna nabava/2022/Jednostavna nabava/Pristupi za invalide-Medulinska i Vijenac Murse/"/>
    </mc:Choice>
  </mc:AlternateContent>
  <xr:revisionPtr revIDLastSave="16" documentId="8_{19292936-ECC2-430C-82FC-DF0F1D2861D1}" xr6:coauthVersionLast="47" xr6:coauthVersionMax="47" xr10:uidLastSave="{EE26B04F-51C0-4F56-A15D-0335BB5F3210}"/>
  <bookViews>
    <workbookView xWindow="-120" yWindow="-120" windowWidth="29040" windowHeight="15840" tabRatio="654" activeTab="3" xr2:uid="{00000000-000D-0000-FFFF-FFFF00000000}"/>
  </bookViews>
  <sheets>
    <sheet name="PREAMBULA" sheetId="29" r:id="rId1"/>
    <sheet name="Rekapitulacija" sheetId="30" r:id="rId2"/>
    <sheet name="Medulinska 3" sheetId="31" r:id="rId3"/>
    <sheet name="Medulinska 5A" sheetId="32" r:id="rId4"/>
    <sheet name="Vijenac Murse 2" sheetId="28" r:id="rId5"/>
  </sheets>
  <definedNames>
    <definedName name="_xlnm.Print_Titles" localSheetId="0">PREAMBULA!$1:$1</definedName>
    <definedName name="_xlnm.Print_Titles" localSheetId="4">'Vijenac Murse 2'!$1:$1</definedName>
    <definedName name="_xlnm.Print_Area" localSheetId="0">PREAMBULA!$A$1:$F$32</definedName>
    <definedName name="_xlnm.Print_Area" localSheetId="4">'Vijenac Murse 2'!$A$1:$F$104</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92" i="32" l="1"/>
  <c r="A92" i="32"/>
  <c r="F74" i="32"/>
  <c r="F72" i="32"/>
  <c r="F75" i="32" s="1"/>
  <c r="F94" i="32" s="1"/>
  <c r="F67" i="32"/>
  <c r="F68" i="32" s="1"/>
  <c r="F92" i="32" s="1"/>
  <c r="F62" i="32"/>
  <c r="F63" i="32" s="1"/>
  <c r="F90" i="32" s="1"/>
  <c r="F57" i="32"/>
  <c r="F58" i="32" s="1"/>
  <c r="F88" i="32" s="1"/>
  <c r="F51" i="32"/>
  <c r="F49" i="32"/>
  <c r="F48" i="32"/>
  <c r="F47" i="32"/>
  <c r="F46" i="32"/>
  <c r="F43" i="32"/>
  <c r="F42" i="32"/>
  <c r="F41" i="32"/>
  <c r="F38" i="32"/>
  <c r="F36" i="32"/>
  <c r="F34" i="32"/>
  <c r="F33" i="32"/>
  <c r="F32" i="32"/>
  <c r="F30" i="32"/>
  <c r="F29" i="32"/>
  <c r="F52" i="32" s="1"/>
  <c r="F86" i="32" s="1"/>
  <c r="F24" i="32"/>
  <c r="F25" i="32" s="1"/>
  <c r="F84" i="32" s="1"/>
  <c r="F19" i="32"/>
  <c r="F17" i="32"/>
  <c r="F15" i="32"/>
  <c r="F20" i="32" s="1"/>
  <c r="F82" i="32" s="1"/>
  <c r="F10" i="32"/>
  <c r="F9" i="32"/>
  <c r="F7" i="32"/>
  <c r="F5" i="32"/>
  <c r="F11" i="32" l="1"/>
  <c r="F80" i="32" s="1"/>
  <c r="F96" i="32" s="1"/>
  <c r="F98" i="32"/>
  <c r="F100" i="32" s="1"/>
  <c r="B94" i="31" l="1"/>
  <c r="A94" i="31"/>
  <c r="F76" i="31"/>
  <c r="F74" i="31"/>
  <c r="F77" i="31" s="1"/>
  <c r="F96" i="31" s="1"/>
  <c r="F70" i="31"/>
  <c r="F94" i="31" s="1"/>
  <c r="F69" i="31"/>
  <c r="F64" i="31"/>
  <c r="F65" i="31" s="1"/>
  <c r="F92" i="31" s="1"/>
  <c r="F60" i="31"/>
  <c r="F90" i="31" s="1"/>
  <c r="F59" i="31"/>
  <c r="F53" i="31"/>
  <c r="F51" i="31"/>
  <c r="F50" i="31"/>
  <c r="F49" i="31"/>
  <c r="F48" i="31"/>
  <c r="F45" i="31"/>
  <c r="F44" i="31"/>
  <c r="F43" i="31"/>
  <c r="F40" i="31"/>
  <c r="F38" i="31"/>
  <c r="F36" i="31"/>
  <c r="F35" i="31"/>
  <c r="F34" i="31"/>
  <c r="F32" i="31"/>
  <c r="F31" i="31"/>
  <c r="F54" i="31" s="1"/>
  <c r="F88" i="31" s="1"/>
  <c r="F26" i="31"/>
  <c r="F27" i="31" s="1"/>
  <c r="F86" i="31" s="1"/>
  <c r="F22" i="31"/>
  <c r="F84" i="31" s="1"/>
  <c r="F21" i="31"/>
  <c r="F19" i="31"/>
  <c r="F17" i="31"/>
  <c r="F12" i="31"/>
  <c r="F11" i="31"/>
  <c r="F9" i="31"/>
  <c r="F7" i="31"/>
  <c r="F13" i="31" s="1"/>
  <c r="F82" i="31" s="1"/>
  <c r="F5" i="31"/>
  <c r="F98" i="31" l="1"/>
  <c r="F100" i="31" l="1"/>
  <c r="F102" i="31" s="1"/>
  <c r="F57" i="28" l="1"/>
  <c r="F64" i="28"/>
  <c r="F63" i="28"/>
  <c r="F62" i="28"/>
  <c r="F60" i="28"/>
  <c r="F59" i="28"/>
  <c r="F58" i="28"/>
  <c r="F15" i="28" l="1"/>
  <c r="F9" i="28"/>
  <c r="F7" i="28"/>
  <c r="F13" i="28"/>
  <c r="F66" i="28" l="1"/>
  <c r="F30" i="28"/>
  <c r="F31" i="28" s="1"/>
  <c r="F72" i="28" l="1"/>
  <c r="F73" i="28" s="1"/>
  <c r="F77" i="28"/>
  <c r="F78" i="28" s="1"/>
  <c r="F17" i="28"/>
  <c r="F18" i="28" l="1"/>
  <c r="F44" i="28" l="1"/>
  <c r="F35" i="28" l="1"/>
  <c r="F53" i="28" l="1"/>
  <c r="F52" i="28"/>
  <c r="F39" i="28"/>
  <c r="F38" i="28"/>
  <c r="F49" i="28"/>
  <c r="F47" i="28"/>
  <c r="F42" i="28"/>
  <c r="F55" i="28" l="1"/>
  <c r="F54" i="28"/>
  <c r="F48" i="28"/>
  <c r="F40" i="28" l="1"/>
  <c r="F36" i="28" l="1"/>
  <c r="F67" i="28" s="1"/>
  <c r="F11" i="28" l="1"/>
  <c r="F25" i="28" l="1"/>
  <c r="F23" i="28"/>
  <c r="F26" i="28" s="1"/>
  <c r="F86" i="28" l="1"/>
  <c r="F5" i="28" l="1"/>
  <c r="F19" i="28" s="1"/>
  <c r="F84" i="28" l="1"/>
  <c r="F94" i="28"/>
  <c r="F88" i="28"/>
  <c r="F90" i="28" l="1"/>
  <c r="F92" i="28" l="1"/>
  <c r="F96" i="28" l="1"/>
  <c r="F98" i="28" s="1"/>
  <c r="F100" i="28" s="1"/>
</calcChain>
</file>

<file path=xl/sharedStrings.xml><?xml version="1.0" encoding="utf-8"?>
<sst xmlns="http://schemas.openxmlformats.org/spreadsheetml/2006/main" count="482" uniqueCount="131">
  <si>
    <t>Zemljani radovi</t>
  </si>
  <si>
    <t>Gromobranska instalacija</t>
  </si>
  <si>
    <t>kom</t>
  </si>
  <si>
    <t>Bravarski radovi</t>
  </si>
  <si>
    <t>anker ploča</t>
  </si>
  <si>
    <t>kg</t>
  </si>
  <si>
    <t>oplata</t>
  </si>
  <si>
    <t>VI.</t>
  </si>
  <si>
    <t>Betonski i armiranobetonski radovi</t>
  </si>
  <si>
    <t>m'</t>
  </si>
  <si>
    <t>UKUPNO</t>
  </si>
  <si>
    <t>R. br.</t>
  </si>
  <si>
    <t>OPIS RADA</t>
  </si>
  <si>
    <t>Jed. mj.</t>
  </si>
  <si>
    <t xml:space="preserve">Količina </t>
  </si>
  <si>
    <t>Jed. cij.</t>
  </si>
  <si>
    <t>I</t>
  </si>
  <si>
    <t>Pripremni radovi</t>
  </si>
  <si>
    <t>II</t>
  </si>
  <si>
    <t xml:space="preserve">Gromobranske instalacije </t>
  </si>
  <si>
    <t>III</t>
  </si>
  <si>
    <t xml:space="preserve">Betonski i armirano betonski radovi </t>
  </si>
  <si>
    <t>IV</t>
  </si>
  <si>
    <t>beton C25/30</t>
  </si>
  <si>
    <t>Završni radovi</t>
  </si>
  <si>
    <t xml:space="preserve">Odbojnici moraju pratiti nagib rampe te horizontalna odmarališta, rubovi moraju biti zaobljeni, postava anker ploča za novu ogradu rampu. U cijenu uključen sav potreban rad i materijal. Obračun po ugrađenim elementima. </t>
  </si>
  <si>
    <t>V</t>
  </si>
  <si>
    <r>
      <t>m</t>
    </r>
    <r>
      <rPr>
        <vertAlign val="superscript"/>
        <sz val="10"/>
        <rFont val="Arial"/>
        <family val="2"/>
      </rPr>
      <t>2</t>
    </r>
  </si>
  <si>
    <r>
      <t>m</t>
    </r>
    <r>
      <rPr>
        <vertAlign val="superscript"/>
        <sz val="10"/>
        <rFont val="Arial"/>
        <family val="2"/>
        <charset val="238"/>
      </rPr>
      <t>3</t>
    </r>
  </si>
  <si>
    <t>UKUPNO I (kn)</t>
  </si>
  <si>
    <t>UKUPNO II (kn)</t>
  </si>
  <si>
    <t>UKUPNO III (kn)</t>
  </si>
  <si>
    <r>
      <t>m</t>
    </r>
    <r>
      <rPr>
        <vertAlign val="superscript"/>
        <sz val="10"/>
        <rFont val="Arial"/>
        <family val="2"/>
      </rPr>
      <t>3</t>
    </r>
  </si>
  <si>
    <r>
      <t>Armaturu obavezno povezati sa ankerima nadtemeljnih zidova, sve izvesti prema pravilima struke.</t>
    </r>
    <r>
      <rPr>
        <sz val="10"/>
        <color rgb="FFFF0000"/>
        <rFont val="Arial"/>
        <family val="2"/>
      </rPr>
      <t xml:space="preserve"> </t>
    </r>
    <r>
      <rPr>
        <sz val="10"/>
        <rFont val="Arial"/>
        <family val="2"/>
      </rPr>
      <t>U cijenu uključen sav potreban rad i materijal</t>
    </r>
    <r>
      <rPr>
        <sz val="10"/>
        <color rgb="FFFF0000"/>
        <rFont val="Arial"/>
        <family val="2"/>
      </rPr>
      <t xml:space="preserve">. </t>
    </r>
    <r>
      <rPr>
        <sz val="10"/>
        <rFont val="Arial"/>
        <family val="2"/>
      </rPr>
      <t xml:space="preserve">Obračun po ugrađenim elementima. </t>
    </r>
  </si>
  <si>
    <t>UKUPNO IV (kn)</t>
  </si>
  <si>
    <r>
      <t>m</t>
    </r>
    <r>
      <rPr>
        <vertAlign val="superscript"/>
        <sz val="10"/>
        <color indexed="8"/>
        <rFont val="Arial"/>
        <family val="2"/>
      </rPr>
      <t>2</t>
    </r>
  </si>
  <si>
    <t>UKUPNO V (kn)</t>
  </si>
  <si>
    <t>REKAPITULACIJA</t>
  </si>
  <si>
    <t>UKUPNO:</t>
  </si>
  <si>
    <t>PDV 25%:</t>
  </si>
  <si>
    <t>UKUPNO SA PDV-om:</t>
  </si>
  <si>
    <t>Projektant:</t>
  </si>
  <si>
    <t>Marko Orkić, dipl.ing.građ.</t>
  </si>
  <si>
    <t xml:space="preserve">armatura B500B </t>
  </si>
  <si>
    <t>Betoniranje nadtemeljnih zidova d=10cm u dvostranoj jelovoj oplati, vanjska strana zidova mora biti glatka nakon završetka svih radova. Postava armature Q335 u nadtemeljne zidove te ostaviti na svakih 30cm anker veze sa betonskom pločom rampe. U cijenu uključen sav potreban rad i materijal. Obračun po ugrađenim elementima.</t>
  </si>
  <si>
    <t>PREAMBULA TROŠKOVNIKA</t>
  </si>
  <si>
    <t>Izvođač je dužan pridržavati se svih važećih zakona i propisa iz područja gradnje, propisanih ili jednakovrijednih  normi, "Općih tehničkih uvjeta za radove na cestama" (OTU, Zagreb, IGH, izdanje 2001. god.), HRN EN, DIN i ostalo. Ukoliko OTU, HRN EN, DIN i ostalo svojom uputom propisuju korištenje, odnosno postupanje sukladno određenoj normi, investitor će prihvatiti jednakovrijednu zamjenjujuću normu ili propis, kako je opisano i u sadržaju općih tehničkih uvjeta i normi. Svi radovi moraju se izvesti stručno prema važećim propisima i pravilima struke.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</si>
  <si>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sukladno posebnom propisu.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</si>
  <si>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</si>
  <si>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se sukladno Ugovoru o građenju, a tu svoju odluku unositi će u građevni dnevnik. Sve izmjene ili dopune projekta, ili njegovih dijelova, za koje se po građevnom dnevniku ne može dokazati da su uslijedile po opisanom postupku, neće se obračunavati ni po privremenom ni po okončanom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</si>
  <si>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te preuzete po nadzornoj službi investitora, ukoliko nije u opisu izričito drukčije određeno. Kontrolna ispitivanja obavljat će investitor o svom trošku.</t>
  </si>
  <si>
    <t>Izvođač je dužan gradilište održavati čistim, a na kraju radova treba izvesti detaljno čišćenje. Nakon dovršenja gradnje izvođač će predati posve uređeno gradilište i okolinu predstavniku investitora uz obveznu prisutnost nadzornog inženjera, a primjedbe dane od strane projektanta imaju istu težinu kao i primjedbe dane od strane nadzornog inženjera i investitora.</t>
  </si>
  <si>
    <t>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</si>
  <si>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Na projekte privremene regulacije potrebno je ishoditi sve potrebne suglasnosti nadležnih društava za upravljanje cestom.</t>
  </si>
  <si>
    <t>Gospodarski subjekti mogu obići mjesto (lokaciju) koje se odnosi na predmet ovog postupka javne nabave i upoznati se s postojećim stanjem kako bi za sebe i na vlastitu odgovornost prikupili sve informacije koje su potrebne za izradu ponude i preuzimanje ugovorne obveze. Troškove obilaska snosi ponuditelj. Na osnovu obilaska gradilišta ponuditelj će uračunati sve troškove potrebne za izvedbu radova u skladu s projektom.</t>
  </si>
  <si>
    <t>Ponuditelj je ima mogućnost proučiti sve navedene dijelove Troškovnika, te u slučaju nejasnoća tražiti objašnjenje od investitora - osobe zadužene za komunikaciju sa ponuditeljima i projektantima.</t>
  </si>
  <si>
    <t>Ukoliko u izvođenju radova bude sudjelovalo više izvođača radova glavni izvođač radova je u okviru ugovorene cijene dužan izvršiti koordinaciju radova svih izvođača na način da omogući kontinuirano odvijanje posla i zaštitu već izvedenih radova i ugrađene/isporučene opreme.</t>
  </si>
  <si>
    <t>Cijena rada mora uključiti sve troškove radne snage uključivo sva zakonom propisana davanja, troškove prekovremenog rada i sl.</t>
  </si>
  <si>
    <t xml:space="preserve">U jediničnu cijenu nabave materijala, opreme i slično izvođač je dužan uračunati sav potreban alat, opremu i izvođenje / montažu do kompletne gotovosti.  </t>
  </si>
  <si>
    <t>U svim stavkama koje uključuju odvoz viška materijala na mjesto oporabe ili zbinjavanja, jedinične cijene moraju uključivati sve  troškove deponiranja.</t>
  </si>
  <si>
    <t>Ponuditelj mora u cijenu uključiti sav dodatni materijal, potrošni materijal i pribor koji u opisima stavke nije izrijekom naveden, a neophodan je za odgovarajuću ugradnju svih uređaja i opreme, te izvedbu funkcionalnog sustava.</t>
  </si>
  <si>
    <t xml:space="preserve">Ponuditelj u cijenu izvedbe mora uključiti sve troškove vezane za izdavanje odgovarajućih izjava o svojstvima, ispitivanja i mjerenja i izradu uputa za korištenje i održavanje sustava na hrvatskom jeziku. </t>
  </si>
  <si>
    <t>Izvođač je dužan, u okviru ugovorene cijene, osigurati  stvari i osobe koje se nalaze unutar obuhvata koji je predmet ugovorenih radova.</t>
  </si>
  <si>
    <t xml:space="preserve">Izvođač  je dužan održavati gradilište za vrijeme izvođenja radova (održavanje ostalog zelenila, ostale infrastrukture i sve ostalo potrebno za sigurno odvijanje radova). </t>
  </si>
  <si>
    <t>Nepoznavanje projekta i tehničkog opisa neće se prihvatiti kao razlog za povišenje jediničnih cijena ili greške u izvedbi.</t>
  </si>
  <si>
    <t>Sve navedene tehničke karakteristike proizvoda, materijala, opreme i ostalog u ovome troškovniku, bez obzira na opis stavke, odnose se izričito na minimalne projektirane zahtjeve kvalitete.</t>
  </si>
  <si>
    <t>Jedinične cijene obuhvaćaju i izradu uputa za rukovanje i održavanje ugrađene opreme i izradu svih protokola o ispitivanju. Uključena je sva dokumentacija i troškovi potrebni za tehnički pregled (ako je primjenjivo).</t>
  </si>
  <si>
    <t>Izvođačeva je obveza održavanje javnih površina koje koristi u svrhu građenja te sanacija svih eventualnih oštećenja nastalih korištenjem. Po završetku radova javnu površinu je potrebno dovesti u prvobitno stanje bez prava na naknadu troškova.</t>
  </si>
  <si>
    <t>Izvođač radova je dužan prije ugrađivanja proizvoda dostaviti izjave o svojstvima, izjave o sukladnosti, tehničke upute i ostalo za materijale i opremu koje namjerava ugrađivati nadzornom inženjeru a sve u skladu sa Zakonom o građevnim proizvodima (NN 76/13, 30/40, 130/17, 32/19 i 118/20) i ostaloj pripadajućoj zakonskoj regulativi.</t>
  </si>
  <si>
    <t>Ugovorna cijena pokriva sve troškove za rad (uključujući i naknadu za prekovremeni ili noćni rad, ukoliko dođe do potrebe izvođenja radova u produženom radu ili pod drugim težim okolnostima u cilju održavanja ugovorenih rokova), materijal, opremu, rad strojeva, transport, pristojbe, poreze, plaće, režije, jamstva, osiguranja, ispitivanje i dokazivanje kvalitete ugrađenog materijala i opreme te izdavanja potvrda o kvaliteti (npr. atesti), izvještaje o tekućim ispitivanjima, sve prema pravilima struke, pripadajućim zakonima, pravilnicima i ostalim pozitivnim propisima, radove na higijensko-tehničkoj zaštiti, privremena prava prolaza koja su mu potrebna, uključivo i one za pristup na gradilište, korištenje zemljišta za organizaciju gradilišta, troškove organizacije gradilišta, čuvanja gradilišta (zaštitarske službe), troškove odvoza i zbrinjavanja svog otpada sa gradilišta na deponije, čišćenje okoline gradilišta u tijeku radova te nakon završetka radova, sve troškove vezane uz detektiranje, izmještanje i zaštitu postojećih instalacija, sve troškove privremenih priključaka gradilišta na komunalnu infrastrukturu i izvođenja privremenih priključaka, svi utrošci električne energije, vode i ostalih energenata za potrebe građenja, trošak čuvanja i redovnog održavanja građevine do primopredaje Naručitelju, te trošak izrade radioničke dokumentacije i projekta izvedenog stanja.</t>
  </si>
  <si>
    <t>Obračun po m'</t>
  </si>
  <si>
    <r>
      <t>Obračun po m</t>
    </r>
    <r>
      <rPr>
        <vertAlign val="superscript"/>
        <sz val="10"/>
        <rFont val="Arial"/>
        <family val="2"/>
        <charset val="238"/>
      </rPr>
      <t xml:space="preserve">3 </t>
    </r>
  </si>
  <si>
    <r>
      <t>Obračun po m</t>
    </r>
    <r>
      <rPr>
        <vertAlign val="superscript"/>
        <sz val="10"/>
        <rFont val="Arial"/>
        <family val="2"/>
        <charset val="238"/>
      </rPr>
      <t>3</t>
    </r>
    <r>
      <rPr>
        <sz val="10"/>
        <rFont val="Arial"/>
        <family val="2"/>
        <charset val="238"/>
      </rPr>
      <t xml:space="preserve"> </t>
    </r>
  </si>
  <si>
    <r>
      <t>Obračun po m</t>
    </r>
    <r>
      <rPr>
        <vertAlign val="superscript"/>
        <sz val="10"/>
        <rFont val="Arial"/>
        <family val="2"/>
        <charset val="238"/>
      </rPr>
      <t>2</t>
    </r>
    <r>
      <rPr>
        <sz val="10"/>
        <rFont val="Arial"/>
        <family val="2"/>
        <charset val="238"/>
      </rPr>
      <t xml:space="preserve"> </t>
    </r>
  </si>
  <si>
    <r>
      <t>m</t>
    </r>
    <r>
      <rPr>
        <vertAlign val="superscript"/>
        <sz val="10"/>
        <rFont val="Arial"/>
        <family val="2"/>
        <charset val="238"/>
      </rPr>
      <t>2</t>
    </r>
  </si>
  <si>
    <t>Strojni i ručni iskop postojeće dijelomične pješačke staze, kolnih prilaza i slično (asfalt/beton/opločnjaci sa tamponskim slojem) u skladu sa kotama i detaljima danim projektom za ugradnju taktilnih površina. Radove izvesti u skladu sa O.T.U.I 2-02. ili jednakovrijedno. Iskopani materijal je potrebno utovariti u vozilo i odvesti na mjesto oporabe ili zbirnjavanja. Deponiju je dužan osigurati izvođač radova, kao troškove deponiranja</t>
  </si>
  <si>
    <t>Strojni i ručni iskop temeljnih traka (u cijenu je uračunato i sječenje korenja od drveća i slojevi zbijenog kamena te se ne mogu naknadno obračunavati),  širine 30 cm i dubine 60 cm u tlu III kategorije, s utovarom i odvozom iskopanog materijala na mjesto oporabe ili zbrinjavanja. U cijenu uključiti i ispumpavanje vode, odvoz višak na deponiju za odlaganje građevinskog otpada koja uključuje i troškove deponiranja građevinskog otpada. Deponiju je dužan osigurati izvođač radova.</t>
  </si>
  <si>
    <t>Nabava, dobava i ugradnja gromobranske pocinčane čelične trake Fe/Zn 25x4 mmu kompletnoj dužini temeljnih traka, spajanje se vrši sa gromobranskim spojnicama te na 8 mjesta spojiti sa novom željeznom ogradom. Obračun po m' ugrađene trake. U cijenu uključen sav potreban rad i materijal.</t>
  </si>
  <si>
    <t>a)</t>
  </si>
  <si>
    <t>b)</t>
  </si>
  <si>
    <t>c)</t>
  </si>
  <si>
    <t>d)</t>
  </si>
  <si>
    <t xml:space="preserve">Izrada betonskih temelja od betona C25/30  te ugradnja armaturne mreže Q335. Obvezna je upotreba vibratora. U cijeni je sav potreban materijal, rad, oprema, njega betona i potrebna dokumentacija. Obračun po ugrađenim elementima. </t>
  </si>
  <si>
    <t>Betoniranje odbojnika betonom C25/30 u dvostranoj oplati sa obje strane rampe u širini od 10cm te visini od gotovog poda 5cm (odnosno od betonske ploče 10cm).</t>
  </si>
  <si>
    <t>Priprema podloge  dijamantnim brušenjem ili grebanjem, prema uputama proizvođača za završni premaz betonskih površina. Priprema se izvodi radi odstranjivanja loših površinskih dijelova sa čišćenjem i usisavanjem, a sve radi kvaltitetne prionjivosti zidne obloge za podlogu (vlačna čvrstoća min. 1,5 N/mm², tlačna čvstoća min. 25 N/mm²). Maks. vlaga u podlozi je 4%. Obračun po m² obrađene površine.</t>
  </si>
  <si>
    <t xml:space="preserve">Izrada završnog sloja rampe od dvokomponentnog epoksidnog premaza. Stavka uključuje dvije etape:          a) priprema podloge  i b) polaganje završnih slojeva. Gotov pod treba biti čvrst, otporan na habanje, lagan za održavanje, s mogućnošću brze sanacije, a površina treba biti glatka i neklizava.
a) priprema podloge
Podloga treba biti zaglađena, čista i suha, do vlažnosti koju zahtijeva odabrani proizvod. Izvođač je dužan kontrolirati izvedbu podloge i dati upute za njeno održavanje do ugradnje. Vlačna čvrstoća podloge zbog prionjivosti treba biti minimalno 1,5 N/mm2. Ukoliko i pored toga dođe do oštećenja i nepravilnosti podloge, Izvođač treba provesti pripremu površine strojnim brušenjem ili frezanjem, čišćenjem, usisavanjem i odmašćivanjem, te popunjavanjem epoksi mortovima (reprofiliranje)  na mjestima oštećenja. </t>
  </si>
  <si>
    <t>Nabava, dobava i ugradnja ograde od čeličnih okruglih cijevi visine do 0,9m  bez oštrih rubova po pravilima struke i Pravilniku o osiguranju pristupačnosti građevina osobama s invaliditetom i smanjene pokretljivosti, zaštita 2x temeljni premaz te završno lakiranje u 3 sloja po izboru projektanta i naručitelja. Obračun po metru dužnom.</t>
  </si>
  <si>
    <t>UKUPNO VI (kn)</t>
  </si>
  <si>
    <t xml:space="preserve">Strojno zasjecanje asfalta i betona. Stavkom su obuhvaćena sva strojna zasijecanja asfalta i betona na mjestima uklapanja nove i stare kolničke konstrukcije, na mjestina proširenja kolnika, zasijecanja pri izvedbi prekopa i sl. Jedinična cijena obuhvaća sav rad, opremu i materijal potreban za potpuno dovršenje stavke. </t>
  </si>
  <si>
    <t xml:space="preserve">NAPOMENA: Prije početka radova potrebno je sa nadzornim inženjerom ili predstavnikom investitora ručno iskolčitI stazu i rampu te usuglasiti lokaciju iste, sve sukladno izvedbenom građevinskom projektu koji je izradila tvrtka Orking d.o.o., projektanta Marka Orkića, dipl.ing.građ..  </t>
  </si>
  <si>
    <t xml:space="preserve">Izrada spoja novoprojektirane rampe i postojećeg vanjskog stepeništa. Stavka obuhvaća pripremu spoja štokovanjem te premazivanje SN vezom, bušenje za ankere na svakih 20cm te ugradnja ankera od rebraste armature f10 radi povezivanja s armaturom iz ploče. U cijenu uključen sav potreban rad i materijal. Obračun po m' spoja. </t>
  </si>
  <si>
    <t>Izrada betonske ploče d=12cm od betona C25/30 te armature Q335 u donjoj zoni na zbijenu podlogu od šljunka. Betonska ploča se izvodi u odgovarajućim padovima prema projektu. Obvezna je upotreba vibratora. U cijeni je sav potreban materijal, rad, oprema, njega betona i potrebna dokumentacija</t>
  </si>
  <si>
    <r>
      <t>Polaganje završnih slojeva. 
Premaz kompletne površine materijalom za ostvarivanje veze između postojećeg betona i novih slojeva. Veće neravnine i udubljenja sanirati reparaturnim mortom do debljine 30 mm. U cijeni deb. do 20 mm. Manje neravne površine obraditi reparaturnim mortom radi ujednačavanja i izravnavanja manjih neravnina do 8 mm. U cijeni deb. do 6 mm. Alternativno ravni i glatki dijelovi se ne obrađuju, a što će se utvrditi nakon brušenja.Ličenje površine armirano-betonskih zidova epoksidnom bojom u dva sloja. U cijenu je uključena impregnacija, zaglađivanje odgovarajućim vanjskim gletom, brušenje (2x), predličenje razrjeđenom bojom te minimalno dvostruki sloj boje, odnosno do potpune pokrivenosti. Obračun po m² oličene površine. Navedena boja je otporna na mehanička oštećenja te se može prati. Obračun se vrši po m2. Sve komplet. Izvoditi prema uputama odabranog proizvođača, a u cijenu uključiti sve potrebne radove i materijale. Obračun po m</t>
    </r>
    <r>
      <rPr>
        <vertAlign val="superscript"/>
        <sz val="10"/>
        <color indexed="8"/>
        <rFont val="Arial"/>
        <family val="2"/>
      </rPr>
      <t>2</t>
    </r>
    <r>
      <rPr>
        <sz val="10"/>
        <color indexed="8"/>
        <rFont val="Arial"/>
        <family val="2"/>
      </rPr>
      <t xml:space="preserve"> izvedene površine.</t>
    </r>
  </si>
  <si>
    <t>VI</t>
  </si>
  <si>
    <t>Uređenje zelenih površina s pripremom tla (fino planiranje, grabljanje i sl.), iskopom, prijevozom i ugradnjom humusa iz pozajmištva koje osigurava Izvođač, debljine 20 cm, nabavom, prijevozom i ugradnjom mineralnog gnojiva (10 dkg/m2) i travnate smjese (4,0 dkg/m2), te jednokratnim zalijevanjem. Stavka obuhvaća sav rad, opremu i materijal potreban za uređenje zelenih površina. Obračun po stvarno izvršenim radovima, ovjerenim u građevinskoj knjizi po Nadzornom inženjeru.</t>
  </si>
  <si>
    <t>Humus (uključivo mineralno gnojivo)</t>
  </si>
  <si>
    <t>Sijanje trave</t>
  </si>
  <si>
    <r>
      <t>Nabava, dobava i ugradnja šljunka između nadtemeljnih zidova rampe, nabijanje se vrši u slojevima od 15 cm do visine nadtemeljnih zidova kao podloga za podnu ploču rampe. U cijenu uključen sav potreban rad i materijal. Obračun po m</t>
    </r>
    <r>
      <rPr>
        <vertAlign val="superscript"/>
        <sz val="10"/>
        <rFont val="Arial"/>
        <family val="2"/>
      </rPr>
      <t>3</t>
    </r>
    <r>
      <rPr>
        <sz val="10"/>
        <rFont val="Arial"/>
        <family val="2"/>
      </rPr>
      <t xml:space="preserve"> obrađenog sloja. </t>
    </r>
  </si>
  <si>
    <r>
      <t>Obračun po m</t>
    </r>
    <r>
      <rPr>
        <vertAlign val="superscript"/>
        <sz val="10"/>
        <rFont val="Arial"/>
        <family val="2"/>
        <charset val="238"/>
      </rPr>
      <t>2</t>
    </r>
  </si>
  <si>
    <t>Obračun po kompletu</t>
  </si>
  <si>
    <t>kompl.</t>
  </si>
  <si>
    <t>Uklanjanje  postojeće konstrukcije pješačkih staza od betonske galanterije (opločnjaci). Stavka uključuje: uklanjanje postojećih betonskih opločnjaka, utovar i prijevoz na deponiju investitora  ili na mjesto oporabe ili zbrinjavanja. Stavka obuhvaća sav rad, opremu i materijal potreban za potpuno dovršenje stavke.</t>
  </si>
  <si>
    <t xml:space="preserve">Uklanjanje postojeće ograde. Stavka uključuje: uklanjanje postojeće ograde, utovar i prijevoz na deponiju investitora ili na mjesto oporabe ili zbrinjavanja, kao i popravak spoja ograde na način da se spoj obrusi, zaštiti, oboja temeljnom bojom i završim lakom 2 ruke. Ovaj rad  obuhvaća svu opremu i materijal potreban za potpuno dovršenje stavke. Obračun po m1 uklonjene ograde. </t>
  </si>
  <si>
    <t xml:space="preserve">Pažljivo uklanjanje postojećeg stalka za bicikle zajedno sa svim elementima stalka. Rad obuhvaća uklanjanje, čišćenje, utovar stalka i prijevoz na deponiju investitora ili na mjesto oporabe ili zbrinjavanja. Stalak ostaju u vlasništvu investitora. Stavka obuhvaća sav rad, opremu i materijal potreban za potpuno dovršenje stavke.
</t>
  </si>
  <si>
    <t xml:space="preserve">Strojno uklanjanje postojećh parkovskih rubnjaka 6/20 cm. Uklonjeni materijal je potrebno utovariti u vozilo i odvesti na deponiju sukladno zahtjevu Investitora koja je  udaljena do 20km što je uključeno u cijenu stavke, kao i troškovi deponiranja. Različite vrste materijala se uklanjanju zasebno te se odvoze zasebno na deponiju investitora (npr. nije dozvoljeno miješanje asfalta i betona, itd.). Nije dopušteno miješanje sa zemljanim materijalom. Obračun po m'. </t>
  </si>
  <si>
    <t xml:space="preserve">Strojni površinski iskop humusa s utovarom i odvozom privremenu gradilišnu deponiju radi kasnije upotrebe dok se višak iskopanog materijala utovara u vozilo i odvozi mjesto oporabe ili zbrinjavanja, razastiranjem i planiranjem iskopanog humusa na mjestu oporabe ili zbrinjavanja.  U debljini prema projektu ili iznimno stvarne debljine prema uputama nadzornog inženjera. Rad se mjeri u kubičnim metrima stvarno iskopanog humusa, mjereno u sraslom stanju.  U cijenu uračunati i troškove deponiranja.  Izvedba, kontrola kakvoće i obračun prema OTU 2-01 ili jednakovrijedno.    </t>
  </si>
  <si>
    <t xml:space="preserve">Izrada spoja pješačke staze i pristupa za invalide d=15cm od betona C25/30 te armature Q335 u donjoj zoni na zbijenju podlogu od šljunka.  </t>
  </si>
  <si>
    <t>armatura</t>
  </si>
  <si>
    <t xml:space="preserve">Izrada i uklapanje novih betonskih stepenica prema projektu i detalju. Stavka obuhvaća pripremu spoja štokovanjem te premazivanje SN vezom, bušenje za ankere na svakih 20cm te ugradnja ankera od rebraste armature f10 dužine 10cm. U cijenu uključen sav potreban rad i materijal. </t>
  </si>
  <si>
    <t>šljunak</t>
  </si>
  <si>
    <t>I.</t>
  </si>
  <si>
    <t>II.</t>
  </si>
  <si>
    <t>Medulinska 3</t>
  </si>
  <si>
    <t>Medulinska 5A</t>
  </si>
  <si>
    <t>III.</t>
  </si>
  <si>
    <t>Vijenac Murse 2</t>
  </si>
  <si>
    <t xml:space="preserve">Visinsko uklapanje vodovodnih i plinskih kapa, hidranata  i slično sa okvirom postojećih različitih komunalnih instalacija koji se nalaze u području zahvata. Stavka obuhvaća uklanjanje postojećih vodovodnih i plinskih kapa, hidranata i slično sa okvirom, popravak oštećenih dijelova, betoniranje i ponovnu ugradnju na kotu određenu projektom. </t>
  </si>
  <si>
    <t>Obračun po komadu</t>
  </si>
  <si>
    <t>Strojni široki iskop tla  na trasi, u materijalu kategorije "C".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 ili jednakovrijedno. Prijevoz materijala obračunava se u stavci II.10.</t>
  </si>
  <si>
    <t>Izrada posteljice od zemljanih materijala, Sz≥100 %, Ms≥20 Mn/m2. Strojna izrada posteljice od zemljanih  ili miješanih materijala, završnog sloja usjeka ili nasipa, ujednačene nosivosti s grubim i finim planiranjem, eventualnom sanacijom pojedinih manjih površina slabijeg materijala i zbijanjem do tražene zbijenosti uz potrebno vlaženje ili sušenje.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2-10, 2-10.1 i 2-10.2 ili jednakovrijedno.</t>
  </si>
  <si>
    <r>
      <t>Obračun po po m</t>
    </r>
    <r>
      <rPr>
        <vertAlign val="superscript"/>
        <sz val="10"/>
        <rFont val="Arial"/>
        <family val="2"/>
      </rPr>
      <t>2</t>
    </r>
  </si>
  <si>
    <r>
      <t>m</t>
    </r>
    <r>
      <rPr>
        <vertAlign val="superscript"/>
        <sz val="10"/>
        <rFont val="Arial CE"/>
        <charset val="238"/>
      </rPr>
      <t>2</t>
    </r>
  </si>
  <si>
    <t>VII</t>
  </si>
  <si>
    <t>Odvodnja</t>
  </si>
  <si>
    <t xml:space="preserve">Ugradnja rubnjaka (na podlozi od betona klase C 16/20)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 ili jednakovrijedno. 
</t>
  </si>
  <si>
    <t>VIII</t>
  </si>
  <si>
    <t>Kolnička konstrukcija</t>
  </si>
  <si>
    <t>Izrada nosivog sloja (Ms≥60 MN/m2) od drobljenog kamenog materijala, najvećeg zrna 63 mm, debljine 10 - 25 cm ispod pješačke staze i rubnjaka.  U cijenu je uključena nabava i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ili jednakovrijedno.</t>
  </si>
  <si>
    <r>
      <t>Obračun po m</t>
    </r>
    <r>
      <rPr>
        <vertAlign val="superscript"/>
        <sz val="10"/>
        <rFont val="Arial"/>
        <family val="2"/>
        <charset val="238"/>
      </rPr>
      <t>3</t>
    </r>
  </si>
  <si>
    <r>
      <t>m</t>
    </r>
    <r>
      <rPr>
        <vertAlign val="superscript"/>
        <sz val="10"/>
        <rFont val="Arial CE"/>
        <charset val="238"/>
      </rPr>
      <t>3</t>
    </r>
  </si>
  <si>
    <t>Izrada habajućeg sloja pješačkih staza (lako i vrlo lako prometno opterećenje) AC 11 surf  50/70 AG4 M4, debljine 5,0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ili jednakovrijedno)  i tehničkim svojstvima i zahtjevima za građevne proizvode za proizvodnju asfaltnih mješavina i za asfaltne slojeve kolnika.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</si>
</sst>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Red]0.00"/>
    <numFmt numFmtId="165" formatCode="#,##0.00;[Red]#,##0.00"/>
  </numFmts>
  <fonts count="58">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indexed="8"/>
      <name val="Arial"/>
      <family val="2"/>
      <charset val="238"/>
    </font>
    <font>
      <sz val="11"/>
      <color indexed="10"/>
      <name val="Calibri"/>
      <family val="2"/>
      <charset val="238"/>
    </font>
    <font>
      <sz val="11"/>
      <name val="Calibri"/>
      <family val="2"/>
      <charset val="238"/>
    </font>
    <font>
      <b/>
      <sz val="11"/>
      <color indexed="8"/>
      <name val="Arial"/>
      <family val="2"/>
      <charset val="238"/>
    </font>
    <font>
      <sz val="11"/>
      <color indexed="8"/>
      <name val="Arial"/>
      <family val="2"/>
      <charset val="238"/>
    </font>
    <font>
      <sz val="11"/>
      <name val="Arial"/>
      <family val="2"/>
      <charset val="238"/>
    </font>
    <font>
      <sz val="11"/>
      <color indexed="10"/>
      <name val="Arial"/>
      <family val="2"/>
      <charset val="238"/>
    </font>
    <font>
      <b/>
      <sz val="11"/>
      <name val="Arial"/>
      <family val="2"/>
      <charset val="238"/>
    </font>
    <font>
      <sz val="11"/>
      <color indexed="40"/>
      <name val="Calibri"/>
      <family val="2"/>
      <charset val="238"/>
    </font>
    <font>
      <sz val="11"/>
      <color theme="1"/>
      <name val="Calibri"/>
      <family val="2"/>
      <charset val="238"/>
      <scheme val="minor"/>
    </font>
    <font>
      <b/>
      <sz val="10"/>
      <name val="Arial"/>
      <family val="2"/>
    </font>
    <font>
      <sz val="10"/>
      <name val="Arial"/>
      <family val="2"/>
    </font>
    <font>
      <sz val="10"/>
      <name val="Arial"/>
      <family val="2"/>
      <charset val="238"/>
    </font>
    <font>
      <sz val="10"/>
      <color rgb="FFFF0000"/>
      <name val="Arial"/>
      <family val="2"/>
    </font>
    <font>
      <b/>
      <sz val="11"/>
      <name val="Arial"/>
      <family val="2"/>
    </font>
    <font>
      <vertAlign val="superscript"/>
      <sz val="10"/>
      <name val="Arial"/>
      <family val="2"/>
      <charset val="238"/>
    </font>
    <font>
      <vertAlign val="superscript"/>
      <sz val="10"/>
      <name val="Arial"/>
      <family val="2"/>
    </font>
    <font>
      <sz val="10"/>
      <color indexed="8"/>
      <name val="Arial"/>
      <family val="2"/>
    </font>
    <font>
      <sz val="10"/>
      <color indexed="8"/>
      <name val="Arial"/>
      <family val="2"/>
      <charset val="238"/>
    </font>
    <font>
      <vertAlign val="superscript"/>
      <sz val="10"/>
      <color indexed="8"/>
      <name val="Arial"/>
      <family val="2"/>
    </font>
    <font>
      <b/>
      <sz val="10"/>
      <name val="Arial"/>
      <family val="2"/>
      <charset val="238"/>
    </font>
    <font>
      <sz val="10"/>
      <color theme="1"/>
      <name val="Arial"/>
      <family val="2"/>
    </font>
    <font>
      <sz val="12"/>
      <color theme="1"/>
      <name val="Arial"/>
      <family val="2"/>
      <charset val="238"/>
    </font>
    <font>
      <b/>
      <sz val="10"/>
      <color theme="1"/>
      <name val="Arial"/>
      <family val="2"/>
      <charset val="238"/>
    </font>
    <font>
      <sz val="9"/>
      <name val="Arial"/>
      <family val="2"/>
      <charset val="238"/>
    </font>
    <font>
      <sz val="10"/>
      <name val="Times New Roman CE"/>
      <family val="1"/>
      <charset val="238"/>
    </font>
    <font>
      <b/>
      <sz val="12"/>
      <name val="Arial"/>
      <family val="2"/>
      <charset val="238"/>
    </font>
    <font>
      <sz val="10"/>
      <name val="HRAvantgard"/>
      <charset val="238"/>
    </font>
    <font>
      <sz val="10"/>
      <name val="Arial CE"/>
      <family val="2"/>
      <charset val="238"/>
    </font>
    <font>
      <sz val="11"/>
      <color theme="1"/>
      <name val="Arial"/>
      <family val="2"/>
      <charset val="238"/>
    </font>
    <font>
      <sz val="10"/>
      <color theme="1"/>
      <name val="Arial"/>
      <family val="2"/>
      <charset val="238"/>
    </font>
    <font>
      <b/>
      <sz val="12"/>
      <color theme="1"/>
      <name val="Arial"/>
      <family val="2"/>
      <charset val="238"/>
    </font>
    <font>
      <b/>
      <sz val="11"/>
      <color theme="1"/>
      <name val="Arial"/>
      <family val="2"/>
      <charset val="238"/>
    </font>
    <font>
      <b/>
      <sz val="9"/>
      <color indexed="8"/>
      <name val="Arial"/>
      <family val="2"/>
      <charset val="238"/>
    </font>
    <font>
      <sz val="11"/>
      <color rgb="FFFF0000"/>
      <name val="Calibri"/>
      <family val="2"/>
      <charset val="238"/>
    </font>
    <font>
      <b/>
      <sz val="11"/>
      <color rgb="FFFF0000"/>
      <name val="Calibri"/>
      <family val="2"/>
      <charset val="238"/>
    </font>
    <font>
      <sz val="11"/>
      <color rgb="FFFF0000"/>
      <name val="Arial"/>
      <family val="2"/>
    </font>
    <font>
      <sz val="11"/>
      <color rgb="FFFF0000"/>
      <name val="Calibri"/>
      <family val="2"/>
      <scheme val="minor"/>
    </font>
    <font>
      <sz val="11"/>
      <color rgb="FFFF0000"/>
      <name val="Calibri"/>
      <family val="2"/>
      <charset val="238"/>
      <scheme val="minor"/>
    </font>
    <font>
      <sz val="11"/>
      <color theme="3" tint="0.39997558519241921"/>
      <name val="Calibri"/>
      <family val="2"/>
      <scheme val="minor"/>
    </font>
    <font>
      <sz val="11"/>
      <color theme="3" tint="0.39997558519241921"/>
      <name val="Calibri"/>
      <family val="2"/>
      <charset val="238"/>
      <scheme val="minor"/>
    </font>
    <font>
      <sz val="11"/>
      <color theme="1"/>
      <name val="Calibri"/>
      <scheme val="minor"/>
    </font>
    <font>
      <b/>
      <sz val="12"/>
      <name val="Arial"/>
      <family val="2"/>
    </font>
    <font>
      <b/>
      <sz val="11"/>
      <color indexed="8"/>
      <name val="Calibri"/>
    </font>
    <font>
      <b/>
      <sz val="11"/>
      <color indexed="8"/>
      <name val="Calibri"/>
      <family val="2"/>
      <charset val="238"/>
    </font>
    <font>
      <sz val="9"/>
      <color indexed="8"/>
      <name val="Arial"/>
    </font>
    <font>
      <b/>
      <sz val="12"/>
      <color theme="1"/>
      <name val="Arial"/>
      <family val="2"/>
    </font>
    <font>
      <sz val="10"/>
      <color rgb="FFFF0000"/>
      <name val="Arial"/>
      <family val="2"/>
      <charset val="238"/>
    </font>
    <font>
      <vertAlign val="superscript"/>
      <sz val="10"/>
      <name val="Arial CE"/>
      <charset val="238"/>
    </font>
    <font>
      <sz val="11"/>
      <name val="Arial"/>
      <family val="2"/>
    </font>
    <font>
      <sz val="11"/>
      <name val="Calibri"/>
      <family val="2"/>
      <scheme val="minor"/>
    </font>
    <font>
      <sz val="11"/>
      <color theme="1"/>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s>
  <cellStyleXfs count="10">
    <xf numFmtId="0" fontId="0" fillId="0" borderId="0"/>
    <xf numFmtId="0" fontId="14" fillId="0" borderId="0"/>
    <xf numFmtId="0" fontId="14" fillId="0" borderId="0"/>
    <xf numFmtId="0" fontId="4" fillId="0" borderId="0"/>
    <xf numFmtId="0" fontId="4" fillId="0" borderId="0"/>
    <xf numFmtId="0" fontId="16" fillId="0" borderId="0"/>
    <xf numFmtId="0" fontId="17" fillId="0" borderId="0"/>
    <xf numFmtId="0" fontId="16" fillId="0" borderId="0"/>
    <xf numFmtId="43" fontId="46" fillId="0" borderId="0" applyFont="0" applyFill="0" applyBorder="0" applyAlignment="0" applyProtection="0"/>
    <xf numFmtId="0" fontId="46" fillId="0" borderId="0"/>
  </cellStyleXfs>
  <cellXfs count="389">
    <xf numFmtId="0" fontId="0" fillId="0" borderId="0" xfId="0"/>
    <xf numFmtId="0" fontId="6" fillId="0" borderId="0" xfId="0" applyFont="1"/>
    <xf numFmtId="0" fontId="7" fillId="0" borderId="0" xfId="0" applyFont="1"/>
    <xf numFmtId="49" fontId="10" fillId="0" borderId="0" xfId="0" applyNumberFormat="1" applyFont="1" applyAlignment="1">
      <alignment vertical="top" wrapText="1" shrinkToFit="1"/>
    </xf>
    <xf numFmtId="0" fontId="10" fillId="0" borderId="0" xfId="0" applyFont="1"/>
    <xf numFmtId="0" fontId="13" fillId="0" borderId="0" xfId="0" applyFont="1"/>
    <xf numFmtId="49" fontId="10" fillId="0" borderId="6" xfId="0" applyNumberFormat="1" applyFont="1" applyBorder="1" applyAlignment="1">
      <alignment vertical="top" wrapText="1" shrinkToFit="1"/>
    </xf>
    <xf numFmtId="49" fontId="9" fillId="0" borderId="6" xfId="0" applyNumberFormat="1" applyFont="1" applyBorder="1" applyAlignment="1">
      <alignment vertical="top" wrapText="1" shrinkToFit="1"/>
    </xf>
    <xf numFmtId="0" fontId="0" fillId="0" borderId="0" xfId="0"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5" fillId="0" borderId="7" xfId="0" applyFont="1" applyBorder="1" applyAlignment="1">
      <alignment horizontal="center"/>
    </xf>
    <xf numFmtId="0" fontId="16" fillId="0" borderId="0" xfId="0" applyFont="1"/>
    <xf numFmtId="0" fontId="16" fillId="0" borderId="11" xfId="0" applyFont="1" applyBorder="1" applyAlignment="1">
      <alignment horizontal="center"/>
    </xf>
    <xf numFmtId="0" fontId="17" fillId="0" borderId="18" xfId="0" applyFont="1" applyBorder="1" applyAlignment="1">
      <alignment horizontal="center" vertical="top"/>
    </xf>
    <xf numFmtId="165" fontId="12" fillId="0" borderId="7" xfId="0" applyNumberFormat="1" applyFont="1" applyBorder="1" applyAlignment="1">
      <alignment horizontal="center" vertical="top"/>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165" fontId="12" fillId="0" borderId="0" xfId="0" applyNumberFormat="1" applyFont="1" applyAlignment="1">
      <alignment horizontal="center" vertical="top"/>
    </xf>
    <xf numFmtId="0" fontId="15" fillId="0" borderId="6" xfId="0" applyFont="1" applyBorder="1" applyAlignment="1">
      <alignment horizontal="center"/>
    </xf>
    <xf numFmtId="0" fontId="10" fillId="0" borderId="5" xfId="0" applyFont="1" applyBorder="1" applyAlignment="1">
      <alignment horizontal="center" vertical="top"/>
    </xf>
    <xf numFmtId="49" fontId="10" fillId="0" borderId="6" xfId="0" applyNumberFormat="1" applyFont="1" applyBorder="1" applyAlignment="1">
      <alignment horizontal="center" vertical="top"/>
    </xf>
    <xf numFmtId="0" fontId="10" fillId="0" borderId="0" xfId="0" applyFont="1" applyAlignment="1">
      <alignment horizontal="center" vertical="top"/>
    </xf>
    <xf numFmtId="49" fontId="10" fillId="0" borderId="0" xfId="0" applyNumberFormat="1" applyFont="1" applyAlignment="1">
      <alignment horizontal="center" vertical="top"/>
    </xf>
    <xf numFmtId="0" fontId="15" fillId="0" borderId="9" xfId="0" applyFont="1" applyBorder="1" applyAlignment="1">
      <alignment horizontal="center"/>
    </xf>
    <xf numFmtId="0" fontId="16" fillId="0" borderId="13" xfId="0" applyFont="1" applyBorder="1" applyAlignment="1">
      <alignment horizontal="center" vertical="top"/>
    </xf>
    <xf numFmtId="49" fontId="16" fillId="0" borderId="14" xfId="0" applyNumberFormat="1" applyFont="1" applyBorder="1" applyAlignment="1">
      <alignment vertical="top" wrapText="1" shrinkToFit="1"/>
    </xf>
    <xf numFmtId="49" fontId="16" fillId="0" borderId="14" xfId="0" applyNumberFormat="1" applyFont="1" applyBorder="1" applyAlignment="1">
      <alignment horizontal="center" vertical="top"/>
    </xf>
    <xf numFmtId="165" fontId="16" fillId="0" borderId="14" xfId="0" applyNumberFormat="1" applyFont="1" applyBorder="1" applyAlignment="1">
      <alignment horizontal="center" vertical="top"/>
    </xf>
    <xf numFmtId="165" fontId="16" fillId="0" borderId="15" xfId="0" applyNumberFormat="1" applyFont="1" applyBorder="1" applyAlignment="1">
      <alignment horizontal="center" vertical="top"/>
    </xf>
    <xf numFmtId="0" fontId="16" fillId="0" borderId="16" xfId="0" applyFont="1" applyBorder="1" applyAlignment="1">
      <alignment horizontal="center" vertical="top"/>
    </xf>
    <xf numFmtId="49" fontId="16" fillId="0" borderId="11" xfId="0" applyNumberFormat="1" applyFont="1" applyBorder="1" applyAlignment="1">
      <alignment vertical="top" wrapText="1" shrinkToFit="1"/>
    </xf>
    <xf numFmtId="49" fontId="16" fillId="0" borderId="11" xfId="0" applyNumberFormat="1" applyFont="1" applyBorder="1" applyAlignment="1">
      <alignment horizontal="center" vertical="top"/>
    </xf>
    <xf numFmtId="165" fontId="16" fillId="0" borderId="11" xfId="0" applyNumberFormat="1" applyFont="1" applyBorder="1" applyAlignment="1">
      <alignment horizontal="center" vertical="top"/>
    </xf>
    <xf numFmtId="165" fontId="16" fillId="0" borderId="17" xfId="0" applyNumberFormat="1" applyFont="1" applyBorder="1" applyAlignment="1">
      <alignment horizontal="center" vertical="top"/>
    </xf>
    <xf numFmtId="49" fontId="16" fillId="0" borderId="12" xfId="0" applyNumberFormat="1" applyFont="1" applyBorder="1" applyAlignment="1">
      <alignment vertical="top" wrapText="1" shrinkToFit="1"/>
    </xf>
    <xf numFmtId="49" fontId="16" fillId="0" borderId="12" xfId="0" applyNumberFormat="1" applyFont="1" applyBorder="1" applyAlignment="1">
      <alignment horizontal="center" vertical="top"/>
    </xf>
    <xf numFmtId="165" fontId="16" fillId="0" borderId="12" xfId="0" applyNumberFormat="1" applyFont="1" applyBorder="1" applyAlignment="1">
      <alignment horizontal="center" vertical="top"/>
    </xf>
    <xf numFmtId="0" fontId="16" fillId="0" borderId="29" xfId="0" applyFont="1" applyBorder="1" applyAlignment="1">
      <alignment horizontal="left"/>
    </xf>
    <xf numFmtId="2" fontId="16" fillId="0" borderId="29" xfId="0" applyNumberFormat="1" applyFont="1" applyBorder="1" applyAlignment="1">
      <alignment horizontal="center"/>
    </xf>
    <xf numFmtId="2" fontId="16" fillId="0" borderId="11" xfId="0" applyNumberFormat="1" applyFont="1" applyBorder="1" applyAlignment="1">
      <alignment horizontal="center"/>
    </xf>
    <xf numFmtId="49" fontId="16" fillId="0" borderId="29" xfId="0" applyNumberFormat="1" applyFont="1" applyBorder="1" applyAlignment="1">
      <alignment vertical="top" wrapText="1" shrinkToFit="1"/>
    </xf>
    <xf numFmtId="164" fontId="16" fillId="0" borderId="29" xfId="0" applyNumberFormat="1" applyFont="1" applyBorder="1" applyAlignment="1">
      <alignment horizontal="center" vertical="top"/>
    </xf>
    <xf numFmtId="164" fontId="16" fillId="0" borderId="11" xfId="0" applyNumberFormat="1" applyFont="1" applyBorder="1" applyAlignment="1">
      <alignment horizontal="center" vertical="top"/>
    </xf>
    <xf numFmtId="49" fontId="16" fillId="0" borderId="28" xfId="0" applyNumberFormat="1" applyFont="1" applyBorder="1" applyAlignment="1">
      <alignment vertical="top" wrapText="1" shrinkToFit="1"/>
    </xf>
    <xf numFmtId="165" fontId="16" fillId="0" borderId="23" xfId="0" applyNumberFormat="1" applyFont="1" applyBorder="1" applyAlignment="1">
      <alignment horizontal="center" vertical="top"/>
    </xf>
    <xf numFmtId="165" fontId="16" fillId="0" borderId="29" xfId="0" applyNumberFormat="1" applyFont="1" applyBorder="1" applyAlignment="1">
      <alignment horizontal="center" vertical="top"/>
    </xf>
    <xf numFmtId="0" fontId="22" fillId="0" borderId="16" xfId="0" applyFont="1" applyBorder="1" applyAlignment="1">
      <alignment horizontal="center" vertical="top"/>
    </xf>
    <xf numFmtId="49" fontId="22" fillId="0" borderId="11" xfId="0" applyNumberFormat="1" applyFont="1" applyBorder="1" applyAlignment="1">
      <alignment vertical="top" wrapText="1" shrinkToFit="1"/>
    </xf>
    <xf numFmtId="49" fontId="22" fillId="0" borderId="11" xfId="0" applyNumberFormat="1" applyFont="1" applyBorder="1" applyAlignment="1">
      <alignment horizontal="center" vertical="top"/>
    </xf>
    <xf numFmtId="165" fontId="22" fillId="0" borderId="11" xfId="0" applyNumberFormat="1" applyFont="1" applyBorder="1" applyAlignment="1">
      <alignment horizontal="center" vertical="top"/>
    </xf>
    <xf numFmtId="165" fontId="22" fillId="0" borderId="12" xfId="0" applyNumberFormat="1" applyFont="1" applyBorder="1" applyAlignment="1">
      <alignment horizontal="center" vertical="top"/>
    </xf>
    <xf numFmtId="0" fontId="22" fillId="0" borderId="20" xfId="0" applyFont="1" applyBorder="1" applyAlignment="1">
      <alignment horizontal="center" vertical="top"/>
    </xf>
    <xf numFmtId="49" fontId="22" fillId="0" borderId="22" xfId="0" applyNumberFormat="1" applyFont="1" applyBorder="1" applyAlignment="1">
      <alignment vertical="top" wrapText="1" shrinkToFit="1"/>
    </xf>
    <xf numFmtId="49" fontId="22" fillId="0" borderId="10" xfId="0" applyNumberFormat="1" applyFont="1" applyBorder="1" applyAlignment="1">
      <alignment horizontal="center" vertical="top"/>
    </xf>
    <xf numFmtId="165" fontId="22" fillId="0" borderId="24" xfId="0" applyNumberFormat="1" applyFont="1" applyBorder="1" applyAlignment="1">
      <alignment horizontal="center" vertical="top"/>
    </xf>
    <xf numFmtId="165" fontId="16" fillId="0" borderId="22" xfId="0" applyNumberFormat="1" applyFont="1" applyBorder="1" applyAlignment="1">
      <alignment horizontal="center" vertical="top"/>
    </xf>
    <xf numFmtId="165" fontId="16" fillId="0" borderId="21" xfId="0" applyNumberFormat="1" applyFont="1" applyBorder="1" applyAlignment="1">
      <alignment horizontal="center" vertical="top"/>
    </xf>
    <xf numFmtId="49" fontId="22" fillId="0" borderId="23" xfId="0" applyNumberFormat="1" applyFont="1" applyBorder="1" applyAlignment="1">
      <alignment vertical="top" wrapText="1" shrinkToFit="1"/>
    </xf>
    <xf numFmtId="49" fontId="22" fillId="0" borderId="12" xfId="0" applyNumberFormat="1" applyFont="1" applyBorder="1" applyAlignment="1">
      <alignment vertical="top" wrapText="1" shrinkToFit="1"/>
    </xf>
    <xf numFmtId="49" fontId="22" fillId="0" borderId="12" xfId="0" applyNumberFormat="1" applyFont="1" applyBorder="1" applyAlignment="1">
      <alignment horizontal="center" vertical="top"/>
    </xf>
    <xf numFmtId="0" fontId="16" fillId="0" borderId="30" xfId="0" applyFont="1" applyBorder="1" applyAlignment="1">
      <alignment horizontal="left" vertical="top" wrapText="1"/>
    </xf>
    <xf numFmtId="0" fontId="15" fillId="0" borderId="14" xfId="0" applyFont="1" applyBorder="1" applyAlignment="1">
      <alignment horizontal="center"/>
    </xf>
    <xf numFmtId="0" fontId="15" fillId="0" borderId="8" xfId="0" applyFont="1" applyBorder="1" applyAlignment="1">
      <alignment horizontal="center"/>
    </xf>
    <xf numFmtId="49" fontId="22" fillId="0" borderId="26" xfId="0" applyNumberFormat="1" applyFont="1" applyBorder="1" applyAlignment="1">
      <alignment horizontal="center"/>
    </xf>
    <xf numFmtId="0" fontId="9" fillId="0" borderId="5" xfId="0" applyFont="1" applyBorder="1" applyAlignment="1">
      <alignment horizontal="center" vertical="top"/>
    </xf>
    <xf numFmtId="49" fontId="9" fillId="0" borderId="6" xfId="0" applyNumberFormat="1" applyFont="1" applyBorder="1" applyAlignment="1">
      <alignment horizontal="center" vertical="top"/>
    </xf>
    <xf numFmtId="165" fontId="11" fillId="0" borderId="0" xfId="0" applyNumberFormat="1" applyFont="1" applyAlignment="1">
      <alignment horizontal="center" vertical="top"/>
    </xf>
    <xf numFmtId="165" fontId="8" fillId="0" borderId="0" xfId="0" applyNumberFormat="1" applyFont="1" applyAlignment="1">
      <alignment horizontal="center" vertical="top"/>
    </xf>
    <xf numFmtId="0" fontId="5" fillId="0" borderId="0" xfId="0" applyFont="1" applyAlignment="1">
      <alignment horizontal="center" vertical="top"/>
    </xf>
    <xf numFmtId="1" fontId="12" fillId="0" borderId="5" xfId="3" applyNumberFormat="1" applyFont="1" applyBorder="1" applyAlignment="1">
      <alignment horizontal="center" vertical="center" wrapText="1"/>
    </xf>
    <xf numFmtId="0" fontId="12" fillId="0" borderId="6" xfId="3" applyFont="1" applyBorder="1" applyAlignment="1">
      <alignment horizontal="center" vertical="center" wrapText="1"/>
    </xf>
    <xf numFmtId="4" fontId="12" fillId="0" borderId="6" xfId="3" applyNumberFormat="1" applyFont="1" applyBorder="1" applyAlignment="1">
      <alignment horizontal="center" vertical="center" wrapText="1"/>
    </xf>
    <xf numFmtId="4" fontId="12" fillId="0" borderId="7" xfId="3" applyNumberFormat="1" applyFont="1" applyBorder="1" applyAlignment="1">
      <alignment horizontal="center" vertical="center" wrapText="1"/>
    </xf>
    <xf numFmtId="0" fontId="27" fillId="0" borderId="0" xfId="0" applyFont="1"/>
    <xf numFmtId="4" fontId="28" fillId="0" borderId="0" xfId="0" applyNumberFormat="1" applyFont="1" applyAlignment="1">
      <alignment wrapText="1"/>
    </xf>
    <xf numFmtId="164" fontId="0" fillId="0" borderId="0" xfId="0" applyNumberFormat="1" applyAlignment="1">
      <alignment horizontal="center" vertical="top"/>
    </xf>
    <xf numFmtId="0" fontId="15" fillId="0" borderId="2" xfId="0" applyFont="1" applyBorder="1" applyAlignment="1">
      <alignment horizontal="center"/>
    </xf>
    <xf numFmtId="4" fontId="28" fillId="0" borderId="0" xfId="0" applyNumberFormat="1" applyFont="1" applyAlignment="1">
      <alignment horizontal="center" wrapText="1"/>
    </xf>
    <xf numFmtId="0" fontId="29" fillId="0" borderId="0" xfId="0" applyFont="1" applyAlignment="1">
      <alignment vertical="top"/>
    </xf>
    <xf numFmtId="0" fontId="29" fillId="0" borderId="0" xfId="0" applyFont="1"/>
    <xf numFmtId="4" fontId="29" fillId="0" borderId="0" xfId="0" applyNumberFormat="1" applyFont="1"/>
    <xf numFmtId="4" fontId="17" fillId="0" borderId="0" xfId="0" applyNumberFormat="1" applyFont="1" applyAlignment="1">
      <alignment horizontal="center"/>
    </xf>
    <xf numFmtId="0" fontId="17" fillId="0" borderId="0" xfId="0" applyFont="1"/>
    <xf numFmtId="0" fontId="30" fillId="0" borderId="0" xfId="0" applyFont="1"/>
    <xf numFmtId="0" fontId="30" fillId="0" borderId="0" xfId="0" applyFont="1" applyAlignment="1">
      <alignment horizontal="center"/>
    </xf>
    <xf numFmtId="0" fontId="25" fillId="0" borderId="0" xfId="5" applyFont="1" applyAlignment="1">
      <alignment horizontal="center" vertical="center" wrapText="1"/>
    </xf>
    <xf numFmtId="4" fontId="25" fillId="0" borderId="0" xfId="5" applyNumberFormat="1" applyFont="1" applyAlignment="1">
      <alignment horizontal="center" vertical="center" wrapText="1"/>
    </xf>
    <xf numFmtId="0" fontId="32" fillId="0" borderId="0" xfId="0" applyFont="1"/>
    <xf numFmtId="0" fontId="32" fillId="0" borderId="0" xfId="0" applyFont="1" applyAlignment="1">
      <alignment horizontal="center"/>
    </xf>
    <xf numFmtId="0" fontId="17" fillId="0" borderId="0" xfId="0" applyFont="1" applyAlignment="1">
      <alignment vertical="top"/>
    </xf>
    <xf numFmtId="4" fontId="17" fillId="0" borderId="0" xfId="0" applyNumberFormat="1" applyFont="1"/>
    <xf numFmtId="0" fontId="17" fillId="0" borderId="13" xfId="0" applyFont="1" applyBorder="1" applyAlignment="1">
      <alignment horizontal="center" vertical="top"/>
    </xf>
    <xf numFmtId="0" fontId="17" fillId="0" borderId="12" xfId="0" applyFont="1" applyBorder="1" applyAlignment="1">
      <alignment horizontal="right"/>
    </xf>
    <xf numFmtId="4" fontId="17" fillId="0" borderId="31" xfId="0" applyNumberFormat="1" applyFont="1" applyBorder="1" applyAlignment="1">
      <alignment horizontal="center" vertical="center"/>
    </xf>
    <xf numFmtId="0" fontId="17" fillId="0" borderId="16" xfId="0" applyFont="1" applyBorder="1" applyAlignment="1">
      <alignment horizontal="center" vertical="top"/>
    </xf>
    <xf numFmtId="0" fontId="17" fillId="0" borderId="11" xfId="0" applyFont="1" applyBorder="1" applyAlignment="1">
      <alignment horizontal="left" vertical="top" wrapText="1"/>
    </xf>
    <xf numFmtId="4" fontId="17" fillId="0" borderId="12" xfId="0" applyNumberFormat="1" applyFont="1" applyBorder="1" applyAlignment="1">
      <alignment horizontal="center" vertical="center"/>
    </xf>
    <xf numFmtId="0" fontId="17" fillId="0" borderId="12" xfId="0" applyFont="1" applyBorder="1" applyAlignment="1">
      <alignment horizontal="center"/>
    </xf>
    <xf numFmtId="165" fontId="17" fillId="0" borderId="17" xfId="0" applyNumberFormat="1" applyFont="1" applyBorder="1" applyAlignment="1">
      <alignment horizontal="center"/>
    </xf>
    <xf numFmtId="0" fontId="17" fillId="0" borderId="33" xfId="0" applyFont="1" applyBorder="1" applyAlignment="1">
      <alignment horizontal="center" vertical="top"/>
    </xf>
    <xf numFmtId="0" fontId="17" fillId="0" borderId="11" xfId="0" applyFont="1" applyBorder="1" applyAlignment="1">
      <alignment horizontal="center"/>
    </xf>
    <xf numFmtId="4" fontId="17" fillId="0" borderId="19" xfId="0" applyNumberFormat="1" applyFont="1" applyBorder="1" applyAlignment="1">
      <alignment horizontal="center" vertical="center"/>
    </xf>
    <xf numFmtId="2" fontId="17" fillId="0" borderId="11" xfId="0" applyNumberFormat="1" applyFont="1" applyBorder="1" applyAlignment="1">
      <alignment horizontal="center"/>
    </xf>
    <xf numFmtId="4" fontId="17" fillId="0" borderId="17" xfId="0" applyNumberFormat="1" applyFont="1" applyBorder="1" applyAlignment="1">
      <alignment horizontal="center"/>
    </xf>
    <xf numFmtId="0" fontId="16" fillId="0" borderId="20" xfId="0" applyFont="1" applyFill="1" applyBorder="1" applyAlignment="1">
      <alignment horizontal="center" vertical="top"/>
    </xf>
    <xf numFmtId="49" fontId="16" fillId="0" borderId="27" xfId="0" applyNumberFormat="1" applyFont="1" applyFill="1" applyBorder="1" applyAlignment="1">
      <alignment vertical="top" wrapText="1" shrinkToFit="1"/>
    </xf>
    <xf numFmtId="49" fontId="16" fillId="0" borderId="27" xfId="0" applyNumberFormat="1" applyFont="1" applyFill="1" applyBorder="1" applyAlignment="1">
      <alignment horizontal="center" vertical="top"/>
    </xf>
    <xf numFmtId="165" fontId="16" fillId="0" borderId="10" xfId="0" applyNumberFormat="1" applyFont="1" applyFill="1" applyBorder="1" applyAlignment="1">
      <alignment horizontal="center" vertical="top"/>
    </xf>
    <xf numFmtId="165" fontId="15" fillId="0" borderId="10" xfId="0" applyNumberFormat="1" applyFont="1" applyFill="1" applyBorder="1" applyAlignment="1">
      <alignment horizontal="center" vertical="top"/>
    </xf>
    <xf numFmtId="165" fontId="16" fillId="0" borderId="25" xfId="0" applyNumberFormat="1" applyFont="1" applyFill="1" applyBorder="1" applyAlignment="1">
      <alignment horizontal="center" vertical="top"/>
    </xf>
    <xf numFmtId="0" fontId="17" fillId="0" borderId="16" xfId="0" applyFont="1" applyBorder="1" applyAlignment="1">
      <alignment horizontal="center"/>
    </xf>
    <xf numFmtId="0" fontId="16" fillId="0" borderId="20" xfId="0" applyFont="1" applyBorder="1" applyAlignment="1">
      <alignment horizontal="center" vertical="top"/>
    </xf>
    <xf numFmtId="49" fontId="16" fillId="0" borderId="27" xfId="0" applyNumberFormat="1" applyFont="1" applyBorder="1" applyAlignment="1">
      <alignment vertical="top" wrapText="1" shrinkToFit="1"/>
    </xf>
    <xf numFmtId="49" fontId="16" fillId="0" borderId="10" xfId="0" applyNumberFormat="1" applyFont="1" applyBorder="1" applyAlignment="1">
      <alignment horizontal="center"/>
    </xf>
    <xf numFmtId="165" fontId="16" fillId="0" borderId="10" xfId="0" applyNumberFormat="1" applyFont="1" applyBorder="1" applyAlignment="1">
      <alignment horizontal="center"/>
    </xf>
    <xf numFmtId="165" fontId="16" fillId="0" borderId="21" xfId="0" applyNumberFormat="1" applyFont="1" applyBorder="1" applyAlignment="1">
      <alignment horizontal="center"/>
    </xf>
    <xf numFmtId="165" fontId="22" fillId="0" borderId="0" xfId="0" applyNumberFormat="1" applyFont="1" applyBorder="1" applyAlignment="1">
      <alignment horizontal="center" vertical="top"/>
    </xf>
    <xf numFmtId="165" fontId="16" fillId="0" borderId="0" xfId="0" applyNumberFormat="1" applyFont="1" applyBorder="1" applyAlignment="1">
      <alignment horizontal="center" vertical="top"/>
    </xf>
    <xf numFmtId="49" fontId="17" fillId="0" borderId="14" xfId="0" applyNumberFormat="1" applyFont="1" applyBorder="1" applyAlignment="1">
      <alignment horizontal="center"/>
    </xf>
    <xf numFmtId="165" fontId="17" fillId="0" borderId="14" xfId="0" applyNumberFormat="1" applyFont="1" applyBorder="1" applyAlignment="1">
      <alignment horizontal="center"/>
    </xf>
    <xf numFmtId="165" fontId="17" fillId="0" borderId="15" xfId="0" applyNumberFormat="1" applyFont="1" applyBorder="1" applyAlignment="1">
      <alignment horizontal="center"/>
    </xf>
    <xf numFmtId="0" fontId="34" fillId="0" borderId="0" xfId="0" applyFont="1" applyAlignment="1">
      <alignment horizontal="center"/>
    </xf>
    <xf numFmtId="0" fontId="34" fillId="0" borderId="0" xfId="0" applyFont="1"/>
    <xf numFmtId="0" fontId="8" fillId="0" borderId="0" xfId="0" applyFont="1" applyAlignment="1">
      <alignment horizontal="center"/>
    </xf>
    <xf numFmtId="49" fontId="8" fillId="0" borderId="0" xfId="0" applyNumberFormat="1" applyFont="1"/>
    <xf numFmtId="165" fontId="8" fillId="0" borderId="0" xfId="0" applyNumberFormat="1" applyFont="1" applyAlignment="1">
      <alignment horizontal="center"/>
    </xf>
    <xf numFmtId="0" fontId="8" fillId="0" borderId="0" xfId="0" applyFont="1"/>
    <xf numFmtId="49" fontId="34" fillId="0" borderId="0" xfId="0" applyNumberFormat="1" applyFont="1" applyBorder="1"/>
    <xf numFmtId="0" fontId="34" fillId="0" borderId="0" xfId="0" applyFont="1" applyBorder="1" applyAlignment="1">
      <alignment horizontal="center"/>
    </xf>
    <xf numFmtId="0" fontId="34" fillId="0" borderId="0" xfId="0" applyFont="1" applyAlignment="1">
      <alignment wrapText="1"/>
    </xf>
    <xf numFmtId="4" fontId="34" fillId="0" borderId="0" xfId="0" applyNumberFormat="1" applyFont="1" applyAlignment="1">
      <alignment wrapText="1"/>
    </xf>
    <xf numFmtId="4" fontId="34" fillId="0" borderId="0" xfId="0" applyNumberFormat="1" applyFont="1" applyAlignment="1">
      <alignment horizontal="center" wrapText="1"/>
    </xf>
    <xf numFmtId="4" fontId="17" fillId="0" borderId="0" xfId="3" applyNumberFormat="1" applyFont="1" applyAlignment="1">
      <alignment horizontal="center"/>
    </xf>
    <xf numFmtId="4" fontId="35" fillId="0" borderId="0" xfId="0" applyNumberFormat="1" applyFont="1" applyAlignment="1">
      <alignment horizontal="center" vertical="center"/>
    </xf>
    <xf numFmtId="0" fontId="26" fillId="0" borderId="0" xfId="0" applyFont="1" applyBorder="1" applyAlignment="1">
      <alignment vertical="top" wrapText="1"/>
    </xf>
    <xf numFmtId="165" fontId="37" fillId="0" borderId="0" xfId="0" applyNumberFormat="1" applyFont="1" applyAlignment="1">
      <alignment horizontal="center"/>
    </xf>
    <xf numFmtId="0" fontId="37" fillId="0" borderId="0" xfId="0" applyFont="1" applyAlignment="1">
      <alignment horizontal="center"/>
    </xf>
    <xf numFmtId="164" fontId="38" fillId="0" borderId="0" xfId="0" applyNumberFormat="1" applyFont="1" applyBorder="1" applyAlignment="1">
      <alignment horizontal="center" vertical="top"/>
    </xf>
    <xf numFmtId="0" fontId="0" fillId="0" borderId="0" xfId="0" applyFill="1"/>
    <xf numFmtId="0" fontId="17" fillId="0" borderId="29" xfId="0" applyFont="1" applyBorder="1" applyAlignment="1">
      <alignment horizontal="center"/>
    </xf>
    <xf numFmtId="0" fontId="3" fillId="0" borderId="0" xfId="0" applyFont="1"/>
    <xf numFmtId="0" fontId="39" fillId="0" borderId="0" xfId="0" applyFont="1"/>
    <xf numFmtId="0" fontId="40" fillId="0" borderId="0" xfId="0" applyFont="1"/>
    <xf numFmtId="0" fontId="17" fillId="0" borderId="12" xfId="0" applyFont="1" applyBorder="1" applyAlignment="1">
      <alignment horizontal="right" vertical="top" wrapText="1"/>
    </xf>
    <xf numFmtId="4" fontId="33" fillId="0" borderId="12" xfId="0" applyNumberFormat="1" applyFont="1" applyBorder="1" applyAlignment="1">
      <alignment horizontal="center" vertical="center" wrapText="1"/>
    </xf>
    <xf numFmtId="4" fontId="16" fillId="0" borderId="12" xfId="0" applyNumberFormat="1" applyFont="1" applyBorder="1" applyAlignment="1">
      <alignment horizontal="center"/>
    </xf>
    <xf numFmtId="0" fontId="17" fillId="0" borderId="11" xfId="0" applyFont="1" applyBorder="1" applyAlignment="1">
      <alignment horizontal="right"/>
    </xf>
    <xf numFmtId="49" fontId="16" fillId="0" borderId="10" xfId="0" applyNumberFormat="1" applyFont="1" applyBorder="1" applyAlignment="1">
      <alignment vertical="top" wrapText="1" shrinkToFit="1"/>
    </xf>
    <xf numFmtId="4" fontId="16" fillId="0" borderId="26" xfId="0" applyNumberFormat="1" applyFont="1" applyBorder="1" applyAlignment="1">
      <alignment horizontal="center" vertical="center" wrapText="1"/>
    </xf>
    <xf numFmtId="4" fontId="16" fillId="0" borderId="26" xfId="0" applyNumberFormat="1" applyFont="1" applyBorder="1" applyAlignment="1">
      <alignment horizontal="center"/>
    </xf>
    <xf numFmtId="0" fontId="41" fillId="0" borderId="0" xfId="0" applyFont="1"/>
    <xf numFmtId="0" fontId="42" fillId="0" borderId="0" xfId="0" applyFont="1"/>
    <xf numFmtId="0" fontId="17" fillId="0" borderId="11" xfId="0" applyFont="1" applyBorder="1" applyAlignment="1">
      <alignment horizontal="right" vertical="top" wrapText="1"/>
    </xf>
    <xf numFmtId="0" fontId="19" fillId="0" borderId="5" xfId="0" applyFont="1" applyFill="1" applyBorder="1" applyAlignment="1">
      <alignment horizontal="center"/>
    </xf>
    <xf numFmtId="0" fontId="19" fillId="0" borderId="6" xfId="0" applyFont="1" applyFill="1" applyBorder="1" applyAlignment="1">
      <alignment horizontal="center"/>
    </xf>
    <xf numFmtId="0" fontId="15" fillId="0" borderId="7" xfId="0" applyFont="1" applyFill="1" applyBorder="1" applyAlignment="1">
      <alignment horizontal="center"/>
    </xf>
    <xf numFmtId="0" fontId="17" fillId="0" borderId="20" xfId="0" applyFont="1" applyFill="1" applyBorder="1" applyAlignment="1">
      <alignment horizontal="center" vertical="top"/>
    </xf>
    <xf numFmtId="49" fontId="17" fillId="0" borderId="14" xfId="0" applyNumberFormat="1" applyFont="1" applyFill="1" applyBorder="1" applyAlignment="1">
      <alignment vertical="top" wrapText="1" shrinkToFit="1"/>
    </xf>
    <xf numFmtId="0" fontId="16" fillId="0" borderId="10" xfId="0" applyFont="1" applyFill="1" applyBorder="1" applyAlignment="1">
      <alignment horizontal="center"/>
    </xf>
    <xf numFmtId="165" fontId="17" fillId="0" borderId="10" xfId="0" applyNumberFormat="1" applyFont="1" applyFill="1" applyBorder="1" applyAlignment="1">
      <alignment horizontal="center"/>
    </xf>
    <xf numFmtId="165" fontId="17" fillId="0" borderId="21" xfId="0" applyNumberFormat="1" applyFont="1" applyFill="1" applyBorder="1" applyAlignment="1">
      <alignment horizontal="center"/>
    </xf>
    <xf numFmtId="0" fontId="17" fillId="0" borderId="34" xfId="0" applyFont="1" applyFill="1" applyBorder="1" applyAlignment="1">
      <alignment horizontal="center" vertical="top"/>
    </xf>
    <xf numFmtId="0" fontId="17" fillId="0" borderId="12" xfId="0" applyFont="1" applyFill="1" applyBorder="1" applyAlignment="1">
      <alignment horizontal="right"/>
    </xf>
    <xf numFmtId="0" fontId="17" fillId="0" borderId="12" xfId="0" applyFont="1" applyFill="1" applyBorder="1" applyAlignment="1">
      <alignment horizontal="center"/>
    </xf>
    <xf numFmtId="4" fontId="17" fillId="0" borderId="12" xfId="0" applyNumberFormat="1" applyFont="1" applyFill="1" applyBorder="1" applyAlignment="1">
      <alignment horizontal="center" vertical="center"/>
    </xf>
    <xf numFmtId="4" fontId="17" fillId="0" borderId="19" xfId="0" applyNumberFormat="1" applyFont="1" applyFill="1" applyBorder="1" applyAlignment="1">
      <alignment horizontal="center" vertical="center"/>
    </xf>
    <xf numFmtId="0" fontId="17" fillId="0" borderId="11" xfId="0" applyFont="1" applyFill="1" applyBorder="1" applyAlignment="1">
      <alignment horizontal="left" vertical="top" wrapText="1"/>
    </xf>
    <xf numFmtId="0" fontId="17" fillId="0" borderId="10" xfId="0" applyFont="1" applyFill="1" applyBorder="1" applyAlignment="1">
      <alignment horizontal="center"/>
    </xf>
    <xf numFmtId="4" fontId="17" fillId="0" borderId="22" xfId="0" applyNumberFormat="1" applyFont="1" applyFill="1" applyBorder="1" applyAlignment="1">
      <alignment horizontal="center"/>
    </xf>
    <xf numFmtId="4" fontId="17" fillId="0" borderId="11" xfId="0" applyNumberFormat="1" applyFont="1" applyFill="1" applyBorder="1" applyAlignment="1">
      <alignment horizontal="left" wrapText="1"/>
    </xf>
    <xf numFmtId="4" fontId="17" fillId="0" borderId="32" xfId="0" applyNumberFormat="1" applyFont="1" applyFill="1" applyBorder="1" applyAlignment="1">
      <alignment horizontal="center"/>
    </xf>
    <xf numFmtId="0" fontId="17" fillId="0" borderId="18" xfId="0" applyFont="1" applyFill="1" applyBorder="1" applyAlignment="1">
      <alignment horizontal="center" vertical="top"/>
    </xf>
    <xf numFmtId="0" fontId="17" fillId="0" borderId="28" xfId="0" applyFont="1" applyFill="1" applyBorder="1" applyAlignment="1">
      <alignment horizontal="right" vertical="center"/>
    </xf>
    <xf numFmtId="0" fontId="17" fillId="0" borderId="12" xfId="0" applyFont="1" applyFill="1" applyBorder="1" applyAlignment="1">
      <alignment horizontal="center" vertical="center"/>
    </xf>
    <xf numFmtId="4" fontId="17" fillId="0" borderId="1" xfId="0" applyNumberFormat="1" applyFont="1" applyFill="1" applyBorder="1" applyAlignment="1">
      <alignment horizontal="center"/>
    </xf>
    <xf numFmtId="4" fontId="17" fillId="0" borderId="12" xfId="0" applyNumberFormat="1" applyFont="1" applyFill="1" applyBorder="1" applyAlignment="1">
      <alignment horizontal="center"/>
    </xf>
    <xf numFmtId="4" fontId="17" fillId="0" borderId="31" xfId="0" applyNumberFormat="1" applyFont="1" applyFill="1" applyBorder="1" applyAlignment="1">
      <alignment horizontal="center"/>
    </xf>
    <xf numFmtId="0" fontId="10" fillId="0" borderId="5" xfId="0" applyFont="1" applyFill="1" applyBorder="1" applyAlignment="1">
      <alignment horizontal="center"/>
    </xf>
    <xf numFmtId="0" fontId="10" fillId="0" borderId="6" xfId="0" applyFont="1" applyFill="1" applyBorder="1"/>
    <xf numFmtId="0" fontId="11" fillId="0" borderId="6" xfId="0" applyFont="1" applyFill="1" applyBorder="1" applyAlignment="1">
      <alignment horizontal="center"/>
    </xf>
    <xf numFmtId="165" fontId="12" fillId="0" borderId="7" xfId="0" applyNumberFormat="1" applyFont="1" applyFill="1" applyBorder="1" applyAlignment="1">
      <alignment horizontal="center" vertical="top"/>
    </xf>
    <xf numFmtId="1" fontId="25" fillId="0" borderId="18" xfId="2" applyNumberFormat="1" applyFont="1" applyBorder="1" applyAlignment="1">
      <alignment horizontal="center" vertical="top" wrapText="1"/>
    </xf>
    <xf numFmtId="0" fontId="10" fillId="0" borderId="33" xfId="0" applyFont="1" applyBorder="1" applyAlignment="1">
      <alignment horizontal="center" vertical="top"/>
    </xf>
    <xf numFmtId="49" fontId="10" fillId="0" borderId="0" xfId="0" applyNumberFormat="1" applyFont="1" applyBorder="1" applyAlignment="1">
      <alignment vertical="top" wrapText="1" shrinkToFit="1"/>
    </xf>
    <xf numFmtId="49" fontId="10" fillId="0" borderId="0" xfId="0" applyNumberFormat="1" applyFont="1" applyBorder="1" applyAlignment="1">
      <alignment horizontal="center" vertical="top"/>
    </xf>
    <xf numFmtId="165" fontId="10" fillId="0" borderId="0" xfId="0" applyNumberFormat="1" applyFont="1" applyBorder="1" applyAlignment="1">
      <alignment horizontal="center" vertical="top"/>
    </xf>
    <xf numFmtId="165" fontId="12" fillId="0" borderId="0" xfId="0" applyNumberFormat="1" applyFont="1" applyBorder="1" applyAlignment="1">
      <alignment horizontal="center" vertical="top"/>
    </xf>
    <xf numFmtId="0" fontId="10" fillId="0" borderId="0" xfId="0" applyFont="1" applyBorder="1" applyAlignment="1">
      <alignment horizontal="center" vertical="top"/>
    </xf>
    <xf numFmtId="0" fontId="0" fillId="0" borderId="0" xfId="0" applyBorder="1"/>
    <xf numFmtId="0" fontId="13" fillId="0" borderId="0" xfId="0" applyFont="1" applyBorder="1"/>
    <xf numFmtId="0" fontId="6" fillId="0" borderId="0" xfId="0" applyFont="1" applyBorder="1"/>
    <xf numFmtId="0" fontId="17" fillId="0" borderId="11" xfId="0" applyFont="1" applyBorder="1" applyAlignment="1">
      <alignment horizontal="left"/>
    </xf>
    <xf numFmtId="0" fontId="17" fillId="0" borderId="11" xfId="0" quotePrefix="1" applyFont="1" applyBorder="1" applyAlignment="1">
      <alignment horizontal="center"/>
    </xf>
    <xf numFmtId="0" fontId="17" fillId="0" borderId="28" xfId="0" applyFont="1" applyBorder="1" applyAlignment="1">
      <alignment horizontal="left"/>
    </xf>
    <xf numFmtId="0" fontId="17" fillId="0" borderId="12" xfId="0" quotePrefix="1" applyFont="1" applyBorder="1" applyAlignment="1">
      <alignment horizontal="center"/>
    </xf>
    <xf numFmtId="165" fontId="16" fillId="0" borderId="0" xfId="0" applyNumberFormat="1" applyFont="1" applyBorder="1" applyAlignment="1">
      <alignment horizontal="center"/>
    </xf>
    <xf numFmtId="49" fontId="17" fillId="0" borderId="14" xfId="0" applyNumberFormat="1" applyFont="1" applyBorder="1" applyAlignment="1">
      <alignment horizontal="left" vertical="top" wrapText="1" shrinkToFit="1"/>
    </xf>
    <xf numFmtId="165" fontId="23" fillId="0" borderId="14" xfId="0" applyNumberFormat="1" applyFont="1" applyBorder="1" applyAlignment="1">
      <alignment horizontal="center"/>
    </xf>
    <xf numFmtId="4" fontId="17" fillId="0" borderId="15" xfId="0" applyNumberFormat="1" applyFont="1" applyBorder="1" applyAlignment="1">
      <alignment horizontal="center"/>
    </xf>
    <xf numFmtId="1" fontId="15" fillId="0" borderId="36" xfId="2" applyNumberFormat="1" applyFont="1" applyBorder="1" applyAlignment="1">
      <alignment horizontal="center" vertical="top" wrapText="1"/>
    </xf>
    <xf numFmtId="4" fontId="16" fillId="0" borderId="35" xfId="0" applyNumberFormat="1" applyFont="1" applyBorder="1" applyAlignment="1">
      <alignment horizontal="center" vertical="center"/>
    </xf>
    <xf numFmtId="0" fontId="16" fillId="0" borderId="26" xfId="0" applyFont="1" applyBorder="1" applyAlignment="1">
      <alignment horizontal="right" vertical="top" wrapText="1"/>
    </xf>
    <xf numFmtId="49" fontId="22" fillId="0" borderId="29" xfId="0" applyNumberFormat="1" applyFont="1" applyBorder="1" applyAlignment="1">
      <alignment horizontal="left" vertical="top" wrapText="1" shrinkToFit="1"/>
    </xf>
    <xf numFmtId="49" fontId="22" fillId="0" borderId="11" xfId="0" applyNumberFormat="1" applyFont="1" applyBorder="1" applyAlignment="1">
      <alignment horizontal="center"/>
    </xf>
    <xf numFmtId="165" fontId="22" fillId="0" borderId="11" xfId="0" applyNumberFormat="1" applyFont="1" applyBorder="1" applyAlignment="1">
      <alignment horizontal="center"/>
    </xf>
    <xf numFmtId="165" fontId="16" fillId="0" borderId="11" xfId="0" applyNumberFormat="1" applyFont="1" applyBorder="1" applyAlignment="1">
      <alignment horizontal="center"/>
    </xf>
    <xf numFmtId="49" fontId="17" fillId="0" borderId="14" xfId="0" applyNumberFormat="1" applyFont="1" applyBorder="1" applyAlignment="1">
      <alignment vertical="top" wrapText="1" shrinkToFit="1"/>
    </xf>
    <xf numFmtId="0" fontId="17" fillId="0" borderId="33" xfId="0" applyFont="1" applyFill="1" applyBorder="1" applyAlignment="1">
      <alignment horizontal="center" vertical="top"/>
    </xf>
    <xf numFmtId="4" fontId="17" fillId="0" borderId="35" xfId="0" applyNumberFormat="1" applyFont="1" applyFill="1" applyBorder="1" applyAlignment="1">
      <alignment horizontal="center" vertical="center"/>
    </xf>
    <xf numFmtId="4" fontId="17" fillId="0" borderId="26" xfId="0" applyNumberFormat="1" applyFont="1" applyFill="1" applyBorder="1" applyAlignment="1">
      <alignment horizontal="center" vertical="center"/>
    </xf>
    <xf numFmtId="0" fontId="17" fillId="0" borderId="26" xfId="0" applyFont="1" applyFill="1" applyBorder="1" applyAlignment="1">
      <alignment horizontal="center"/>
    </xf>
    <xf numFmtId="0" fontId="17" fillId="0" borderId="26" xfId="0" applyFont="1" applyFill="1" applyBorder="1" applyAlignment="1">
      <alignment horizontal="right"/>
    </xf>
    <xf numFmtId="1" fontId="15" fillId="0" borderId="33" xfId="2" applyNumberFormat="1" applyFont="1" applyBorder="1" applyAlignment="1">
      <alignment horizontal="center" vertical="top" wrapText="1"/>
    </xf>
    <xf numFmtId="0" fontId="2" fillId="0" borderId="0" xfId="0" applyFont="1"/>
    <xf numFmtId="165" fontId="22" fillId="0" borderId="28" xfId="0" applyNumberFormat="1" applyFont="1" applyBorder="1" applyAlignment="1">
      <alignment horizontal="center" vertical="top"/>
    </xf>
    <xf numFmtId="0" fontId="17" fillId="0" borderId="20" xfId="0" applyFont="1" applyBorder="1" applyAlignment="1">
      <alignment horizontal="center" vertical="top"/>
    </xf>
    <xf numFmtId="0" fontId="17" fillId="0" borderId="27" xfId="0" applyFont="1" applyBorder="1" applyAlignment="1">
      <alignment horizontal="center"/>
    </xf>
    <xf numFmtId="4" fontId="17" fillId="0" borderId="22" xfId="0" applyNumberFormat="1" applyFont="1" applyBorder="1" applyAlignment="1">
      <alignment horizontal="center"/>
    </xf>
    <xf numFmtId="4" fontId="17" fillId="0" borderId="11" xfId="0" applyNumberFormat="1" applyFont="1" applyBorder="1" applyAlignment="1">
      <alignment horizontal="left" wrapText="1"/>
    </xf>
    <xf numFmtId="4" fontId="17" fillId="0" borderId="32" xfId="0" applyNumberFormat="1" applyFont="1" applyBorder="1" applyAlignment="1">
      <alignment horizontal="center"/>
    </xf>
    <xf numFmtId="0" fontId="17" fillId="0" borderId="28" xfId="0" applyFont="1" applyBorder="1" applyAlignment="1">
      <alignment horizontal="right" vertical="center"/>
    </xf>
    <xf numFmtId="4" fontId="17" fillId="0" borderId="1" xfId="0" applyNumberFormat="1" applyFont="1" applyBorder="1" applyAlignment="1">
      <alignment horizontal="center"/>
    </xf>
    <xf numFmtId="4" fontId="17" fillId="0" borderId="12" xfId="0" applyNumberFormat="1" applyFont="1" applyBorder="1" applyAlignment="1">
      <alignment horizontal="center"/>
    </xf>
    <xf numFmtId="4" fontId="17" fillId="0" borderId="31" xfId="0" applyNumberFormat="1" applyFont="1" applyBorder="1" applyAlignment="1">
      <alignment horizontal="center"/>
    </xf>
    <xf numFmtId="0" fontId="16" fillId="0" borderId="11" xfId="0" applyFont="1" applyBorder="1" applyAlignment="1">
      <alignment horizontal="center" vertical="center"/>
    </xf>
    <xf numFmtId="4" fontId="16" fillId="0" borderId="11" xfId="0" applyNumberFormat="1" applyFont="1" applyBorder="1" applyAlignment="1">
      <alignment horizontal="center" vertical="center"/>
    </xf>
    <xf numFmtId="4" fontId="26" fillId="0" borderId="11" xfId="0" applyNumberFormat="1" applyFont="1" applyBorder="1" applyAlignment="1">
      <alignment horizontal="center" vertical="center"/>
    </xf>
    <xf numFmtId="4" fontId="16" fillId="0" borderId="17" xfId="0" applyNumberFormat="1" applyFont="1" applyBorder="1" applyAlignment="1">
      <alignment horizontal="center" vertical="center"/>
    </xf>
    <xf numFmtId="0" fontId="26" fillId="0" borderId="0" xfId="0" applyFont="1"/>
    <xf numFmtId="0" fontId="16" fillId="0" borderId="18" xfId="0" applyFont="1" applyBorder="1" applyAlignment="1">
      <alignment horizontal="center"/>
    </xf>
    <xf numFmtId="4" fontId="16" fillId="0" borderId="12" xfId="7" applyNumberFormat="1" applyBorder="1" applyAlignment="1">
      <alignment horizontal="center" vertical="center"/>
    </xf>
    <xf numFmtId="4" fontId="16" fillId="0" borderId="28" xfId="0" applyNumberFormat="1" applyFont="1" applyBorder="1" applyAlignment="1">
      <alignment horizontal="center" vertical="center"/>
    </xf>
    <xf numFmtId="4" fontId="16" fillId="0" borderId="19" xfId="0" applyNumberFormat="1" applyFont="1" applyBorder="1" applyAlignment="1">
      <alignment horizontal="center" vertical="center"/>
    </xf>
    <xf numFmtId="0" fontId="16" fillId="0" borderId="12" xfId="7" applyFont="1" applyBorder="1" applyAlignment="1">
      <alignment horizontal="right"/>
    </xf>
    <xf numFmtId="0" fontId="16" fillId="0" borderId="12" xfId="7" applyFont="1" applyBorder="1" applyAlignment="1">
      <alignment horizontal="center" vertical="center"/>
    </xf>
    <xf numFmtId="4" fontId="16" fillId="0" borderId="12" xfId="7" applyNumberFormat="1" applyFont="1" applyBorder="1" applyAlignment="1">
      <alignment horizontal="center" vertical="center"/>
    </xf>
    <xf numFmtId="0" fontId="26" fillId="0" borderId="0" xfId="2" applyFont="1" applyAlignment="1">
      <alignment horizontal="left" vertical="top" wrapText="1"/>
    </xf>
    <xf numFmtId="4" fontId="16" fillId="0" borderId="29" xfId="0" applyNumberFormat="1" applyFont="1" applyBorder="1" applyAlignment="1">
      <alignment horizontal="center" vertical="center"/>
    </xf>
    <xf numFmtId="4" fontId="16" fillId="0" borderId="32" xfId="0" applyNumberFormat="1" applyFont="1" applyBorder="1" applyAlignment="1">
      <alignment horizontal="center" vertical="center"/>
    </xf>
    <xf numFmtId="0" fontId="33" fillId="0" borderId="11" xfId="0" applyFont="1" applyBorder="1" applyAlignment="1">
      <alignment horizontal="left" vertical="top" wrapText="1"/>
    </xf>
    <xf numFmtId="0" fontId="33" fillId="0" borderId="29" xfId="0" applyFont="1" applyBorder="1" applyAlignment="1">
      <alignment horizontal="center" vertical="center"/>
    </xf>
    <xf numFmtId="0" fontId="26" fillId="0" borderId="0" xfId="0" applyFont="1" applyAlignment="1">
      <alignment horizontal="left"/>
    </xf>
    <xf numFmtId="0" fontId="16" fillId="0" borderId="28" xfId="0" applyFont="1" applyBorder="1" applyAlignment="1">
      <alignment horizontal="right"/>
    </xf>
    <xf numFmtId="0" fontId="16" fillId="0" borderId="28" xfId="0" applyFont="1" applyBorder="1" applyAlignment="1">
      <alignment horizontal="center" vertical="center"/>
    </xf>
    <xf numFmtId="49" fontId="17" fillId="0" borderId="10" xfId="0" applyNumberFormat="1" applyFont="1" applyBorder="1" applyAlignment="1">
      <alignment vertical="top" wrapText="1" shrinkToFit="1"/>
    </xf>
    <xf numFmtId="49" fontId="17" fillId="0" borderId="10" xfId="0" applyNumberFormat="1" applyFont="1" applyBorder="1" applyAlignment="1">
      <alignment horizontal="center"/>
    </xf>
    <xf numFmtId="165" fontId="17" fillId="0" borderId="10" xfId="0" applyNumberFormat="1" applyFont="1" applyBorder="1" applyAlignment="1">
      <alignment horizontal="center"/>
    </xf>
    <xf numFmtId="165" fontId="17" fillId="0" borderId="21" xfId="0" applyNumberFormat="1" applyFont="1" applyBorder="1" applyAlignment="1">
      <alignment horizontal="center"/>
    </xf>
    <xf numFmtId="1" fontId="25" fillId="0" borderId="12" xfId="2" applyNumberFormat="1" applyFont="1" applyBorder="1" applyAlignment="1">
      <alignment horizontal="center" vertical="top" wrapText="1"/>
    </xf>
    <xf numFmtId="4" fontId="33" fillId="0" borderId="12" xfId="0" applyNumberFormat="1" applyFont="1" applyBorder="1" applyAlignment="1">
      <alignment horizontal="center" wrapText="1"/>
    </xf>
    <xf numFmtId="4" fontId="17" fillId="0" borderId="28" xfId="0" applyNumberFormat="1" applyFont="1" applyBorder="1" applyAlignment="1">
      <alignment horizontal="center" vertical="center"/>
    </xf>
    <xf numFmtId="49" fontId="22" fillId="0" borderId="27" xfId="0" applyNumberFormat="1" applyFont="1" applyBorder="1" applyAlignment="1">
      <alignment vertical="top" wrapText="1" shrinkToFit="1"/>
    </xf>
    <xf numFmtId="49" fontId="10" fillId="0" borderId="11" xfId="0" applyNumberFormat="1" applyFont="1" applyBorder="1" applyAlignment="1">
      <alignment horizontal="left" vertical="top"/>
    </xf>
    <xf numFmtId="165" fontId="10" fillId="0" borderId="11" xfId="0" applyNumberFormat="1" applyFont="1" applyBorder="1" applyAlignment="1">
      <alignment horizontal="right" vertical="top"/>
    </xf>
    <xf numFmtId="165" fontId="10" fillId="0" borderId="17" xfId="0" applyNumberFormat="1" applyFont="1" applyBorder="1" applyAlignment="1">
      <alignment horizontal="right" vertical="top"/>
    </xf>
    <xf numFmtId="164" fontId="10" fillId="0" borderId="16" xfId="0" applyNumberFormat="1" applyFont="1" applyBorder="1" applyAlignment="1">
      <alignment horizontal="center" vertical="top"/>
    </xf>
    <xf numFmtId="165" fontId="17" fillId="0" borderId="11" xfId="0" applyNumberFormat="1" applyFont="1" applyBorder="1" applyAlignment="1">
      <alignment horizontal="center" vertical="top"/>
    </xf>
    <xf numFmtId="165" fontId="17" fillId="0" borderId="17" xfId="0" applyNumberFormat="1" applyFont="1" applyBorder="1" applyAlignment="1">
      <alignment horizontal="center" vertical="top"/>
    </xf>
    <xf numFmtId="0" fontId="43" fillId="0" borderId="0" xfId="0" applyFont="1"/>
    <xf numFmtId="164" fontId="9" fillId="0" borderId="16" xfId="0" applyNumberFormat="1" applyFont="1" applyBorder="1" applyAlignment="1">
      <alignment horizontal="center" vertical="top"/>
    </xf>
    <xf numFmtId="49" fontId="23" fillId="0" borderId="11" xfId="0" applyNumberFormat="1" applyFont="1" applyBorder="1" applyAlignment="1">
      <alignment horizontal="center" vertical="top"/>
    </xf>
    <xf numFmtId="165" fontId="23" fillId="0" borderId="29" xfId="0" applyNumberFormat="1" applyFont="1" applyBorder="1" applyAlignment="1">
      <alignment horizontal="center" vertical="top"/>
    </xf>
    <xf numFmtId="165" fontId="23" fillId="0" borderId="11" xfId="0" applyNumberFormat="1" applyFont="1" applyBorder="1" applyAlignment="1">
      <alignment horizontal="center" vertical="top"/>
    </xf>
    <xf numFmtId="164" fontId="9" fillId="0" borderId="18" xfId="0" applyNumberFormat="1" applyFont="1" applyBorder="1" applyAlignment="1">
      <alignment horizontal="center" vertical="top"/>
    </xf>
    <xf numFmtId="49" fontId="17" fillId="0" borderId="12" xfId="0" applyNumberFormat="1" applyFont="1" applyBorder="1" applyAlignment="1">
      <alignment horizontal="center"/>
    </xf>
    <xf numFmtId="165" fontId="23" fillId="0" borderId="12" xfId="0" applyNumberFormat="1" applyFont="1" applyBorder="1" applyAlignment="1">
      <alignment horizontal="center" vertical="top"/>
    </xf>
    <xf numFmtId="165" fontId="17" fillId="0" borderId="12" xfId="0" applyNumberFormat="1" applyFont="1" applyBorder="1" applyAlignment="1">
      <alignment horizontal="center" vertical="top"/>
    </xf>
    <xf numFmtId="165" fontId="17" fillId="0" borderId="19" xfId="0" applyNumberFormat="1" applyFont="1" applyBorder="1" applyAlignment="1">
      <alignment horizontal="center" vertical="top"/>
    </xf>
    <xf numFmtId="49" fontId="22" fillId="0" borderId="29" xfId="0" applyNumberFormat="1" applyFont="1" applyBorder="1" applyAlignment="1">
      <alignment vertical="top" wrapText="1" shrinkToFit="1"/>
    </xf>
    <xf numFmtId="49" fontId="10" fillId="0" borderId="11" xfId="0" applyNumberFormat="1" applyFont="1" applyBorder="1" applyAlignment="1">
      <alignment horizontal="center" vertical="top"/>
    </xf>
    <xf numFmtId="0" fontId="44" fillId="0" borderId="0" xfId="0" applyFont="1"/>
    <xf numFmtId="0" fontId="45" fillId="0" borderId="0" xfId="0" applyFont="1"/>
    <xf numFmtId="4" fontId="28" fillId="0" borderId="0" xfId="0" applyNumberFormat="1" applyFont="1" applyAlignment="1">
      <alignment horizontal="center" wrapText="1"/>
    </xf>
    <xf numFmtId="0" fontId="48" fillId="0" borderId="0" xfId="0" applyFont="1" applyAlignment="1">
      <alignment horizontal="center"/>
    </xf>
    <xf numFmtId="49" fontId="49" fillId="0" borderId="0" xfId="0" applyNumberFormat="1" applyFont="1"/>
    <xf numFmtId="165" fontId="48" fillId="0" borderId="0" xfId="0" applyNumberFormat="1" applyFont="1" applyAlignment="1">
      <alignment horizontal="center"/>
    </xf>
    <xf numFmtId="165" fontId="0" fillId="0" borderId="0" xfId="0" applyNumberFormat="1" applyAlignment="1">
      <alignment horizontal="center"/>
    </xf>
    <xf numFmtId="0" fontId="48" fillId="0" borderId="0" xfId="0" applyFont="1"/>
    <xf numFmtId="49" fontId="48" fillId="0" borderId="0" xfId="0" applyNumberFormat="1" applyFont="1"/>
    <xf numFmtId="0" fontId="50" fillId="0" borderId="0" xfId="0" applyFont="1" applyAlignment="1">
      <alignment horizontal="center" vertical="top"/>
    </xf>
    <xf numFmtId="49" fontId="0" fillId="0" borderId="1" xfId="0" applyNumberFormat="1" applyBorder="1"/>
    <xf numFmtId="0" fontId="0" fillId="0" borderId="1" xfId="0" applyBorder="1" applyAlignment="1">
      <alignment horizontal="center"/>
    </xf>
    <xf numFmtId="164" fontId="50" fillId="0" borderId="1" xfId="0" applyNumberFormat="1" applyFont="1" applyBorder="1" applyAlignment="1">
      <alignment horizontal="center" vertical="top"/>
    </xf>
    <xf numFmtId="1" fontId="25" fillId="0" borderId="5" xfId="9" applyNumberFormat="1" applyFont="1" applyBorder="1" applyAlignment="1">
      <alignment horizontal="center" vertical="center" wrapText="1"/>
    </xf>
    <xf numFmtId="49" fontId="31" fillId="0" borderId="6" xfId="9" applyNumberFormat="1" applyFont="1" applyBorder="1" applyAlignment="1">
      <alignment horizontal="center" vertical="center"/>
    </xf>
    <xf numFmtId="0" fontId="31" fillId="0" borderId="6" xfId="9" applyFont="1" applyBorder="1" applyAlignment="1">
      <alignment horizontal="center" vertical="center" wrapText="1"/>
    </xf>
    <xf numFmtId="4" fontId="31" fillId="0" borderId="6" xfId="9" applyNumberFormat="1" applyFont="1" applyBorder="1" applyAlignment="1">
      <alignment horizontal="center" vertical="center" wrapText="1"/>
    </xf>
    <xf numFmtId="4" fontId="31" fillId="0" borderId="7" xfId="9" applyNumberFormat="1" applyFont="1" applyBorder="1" applyAlignment="1">
      <alignment horizontal="center" vertical="center" wrapText="1"/>
    </xf>
    <xf numFmtId="0" fontId="0" fillId="0" borderId="0" xfId="0" applyAlignment="1">
      <alignment wrapText="1"/>
    </xf>
    <xf numFmtId="4" fontId="0" fillId="0" borderId="0" xfId="0" applyNumberFormat="1" applyAlignment="1">
      <alignment wrapText="1"/>
    </xf>
    <xf numFmtId="4" fontId="0" fillId="0" borderId="0" xfId="0" applyNumberFormat="1" applyAlignment="1">
      <alignment horizontal="center" wrapText="1"/>
    </xf>
    <xf numFmtId="4" fontId="16" fillId="0" borderId="0" xfId="9" applyNumberFormat="1" applyFont="1" applyAlignment="1">
      <alignment horizontal="center"/>
    </xf>
    <xf numFmtId="4" fontId="26" fillId="0" borderId="0" xfId="0" applyNumberFormat="1" applyFont="1" applyAlignment="1">
      <alignment horizontal="center" vertical="center"/>
    </xf>
    <xf numFmtId="0" fontId="31" fillId="0" borderId="6" xfId="9" applyFont="1" applyBorder="1" applyAlignment="1">
      <alignment horizontal="center" vertical="center"/>
    </xf>
    <xf numFmtId="0" fontId="16" fillId="0" borderId="10" xfId="0" applyFont="1" applyBorder="1" applyAlignment="1">
      <alignment horizontal="center"/>
    </xf>
    <xf numFmtId="0" fontId="17" fillId="0" borderId="34" xfId="0" applyFont="1" applyBorder="1" applyAlignment="1">
      <alignment horizontal="center" vertical="top"/>
    </xf>
    <xf numFmtId="0" fontId="17" fillId="0" borderId="10" xfId="0" applyFont="1" applyBorder="1" applyAlignment="1">
      <alignment horizontal="center"/>
    </xf>
    <xf numFmtId="0" fontId="17" fillId="0" borderId="12" xfId="0" applyFont="1" applyBorder="1" applyAlignment="1">
      <alignment horizontal="center" vertical="center"/>
    </xf>
    <xf numFmtId="14" fontId="17" fillId="0" borderId="11" xfId="0" applyNumberFormat="1" applyFont="1" applyBorder="1" applyAlignment="1">
      <alignment horizontal="left" vertical="top" wrapText="1"/>
    </xf>
    <xf numFmtId="4" fontId="17" fillId="0" borderId="11" xfId="0" applyNumberFormat="1" applyFont="1" applyBorder="1" applyAlignment="1">
      <alignment horizontal="center"/>
    </xf>
    <xf numFmtId="0" fontId="52" fillId="0" borderId="18" xfId="0" applyFont="1" applyBorder="1" applyAlignment="1">
      <alignment horizontal="center" vertical="top"/>
    </xf>
    <xf numFmtId="0" fontId="17" fillId="0" borderId="28" xfId="0" applyFont="1" applyBorder="1" applyAlignment="1">
      <alignment horizontal="right"/>
    </xf>
    <xf numFmtId="0" fontId="17" fillId="0" borderId="28" xfId="0" applyFont="1" applyBorder="1" applyAlignment="1">
      <alignment horizontal="center"/>
    </xf>
    <xf numFmtId="0" fontId="10" fillId="0" borderId="5" xfId="0" applyFont="1" applyBorder="1" applyAlignment="1">
      <alignment horizontal="center"/>
    </xf>
    <xf numFmtId="0" fontId="10" fillId="0" borderId="6" xfId="0" applyFont="1" applyBorder="1"/>
    <xf numFmtId="0" fontId="11" fillId="0" borderId="6" xfId="0" applyFont="1" applyBorder="1" applyAlignment="1">
      <alignment horizontal="center"/>
    </xf>
    <xf numFmtId="0" fontId="17" fillId="0" borderId="11" xfId="0" applyFont="1" applyBorder="1" applyAlignment="1">
      <alignment vertical="top" wrapText="1"/>
    </xf>
    <xf numFmtId="165" fontId="10" fillId="0" borderId="0" xfId="0" applyNumberFormat="1" applyFont="1" applyAlignment="1">
      <alignment horizontal="center" vertical="top"/>
    </xf>
    <xf numFmtId="0" fontId="17" fillId="0" borderId="26" xfId="0" applyFont="1" applyBorder="1" applyAlignment="1">
      <alignment horizontal="right"/>
    </xf>
    <xf numFmtId="0" fontId="17" fillId="0" borderId="26" xfId="0" applyFont="1" applyBorder="1" applyAlignment="1">
      <alignment horizontal="center"/>
    </xf>
    <xf numFmtId="4" fontId="17" fillId="0" borderId="26" xfId="0" applyNumberFormat="1" applyFont="1" applyBorder="1" applyAlignment="1">
      <alignment horizontal="center" vertical="center"/>
    </xf>
    <xf numFmtId="4" fontId="17" fillId="0" borderId="35" xfId="0" applyNumberFormat="1" applyFont="1" applyBorder="1" applyAlignment="1">
      <alignment horizontal="center" vertical="center"/>
    </xf>
    <xf numFmtId="49" fontId="16" fillId="0" borderId="27" xfId="0" applyNumberFormat="1" applyFont="1" applyBorder="1" applyAlignment="1">
      <alignment horizontal="center" vertical="top"/>
    </xf>
    <xf numFmtId="165" fontId="16" fillId="0" borderId="10" xfId="0" applyNumberFormat="1" applyFont="1" applyBorder="1" applyAlignment="1">
      <alignment horizontal="center" vertical="top"/>
    </xf>
    <xf numFmtId="165" fontId="15" fillId="0" borderId="10" xfId="0" applyNumberFormat="1" applyFont="1" applyBorder="1" applyAlignment="1">
      <alignment horizontal="center" vertical="top"/>
    </xf>
    <xf numFmtId="165" fontId="16" fillId="0" borderId="25" xfId="0" applyNumberFormat="1" applyFont="1" applyBorder="1" applyAlignment="1">
      <alignment horizontal="center" vertical="top"/>
    </xf>
    <xf numFmtId="165" fontId="16" fillId="0" borderId="0" xfId="0" applyNumberFormat="1" applyFont="1" applyAlignment="1">
      <alignment horizontal="center" vertical="top"/>
    </xf>
    <xf numFmtId="165" fontId="22" fillId="0" borderId="29" xfId="0" applyNumberFormat="1" applyFont="1" applyBorder="1" applyAlignment="1">
      <alignment horizontal="center" vertical="top"/>
    </xf>
    <xf numFmtId="165" fontId="22" fillId="0" borderId="0" xfId="0" applyNumberFormat="1" applyFont="1" applyAlignment="1">
      <alignment horizontal="center" vertical="top"/>
    </xf>
    <xf numFmtId="0" fontId="26" fillId="0" borderId="0" xfId="0" applyFont="1" applyAlignment="1">
      <alignment vertical="top" wrapText="1"/>
    </xf>
    <xf numFmtId="165" fontId="16" fillId="0" borderId="0" xfId="0" applyNumberFormat="1" applyFont="1" applyAlignment="1">
      <alignment horizont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4" fontId="47" fillId="0" borderId="3" xfId="0" applyNumberFormat="1" applyFont="1" applyBorder="1" applyAlignment="1">
      <alignment horizontal="center" vertical="center" wrapText="1"/>
    </xf>
    <xf numFmtId="4" fontId="54" fillId="0" borderId="3" xfId="0" applyNumberFormat="1" applyFont="1" applyBorder="1" applyAlignment="1">
      <alignment horizontal="center"/>
    </xf>
    <xf numFmtId="4" fontId="47" fillId="0" borderId="4" xfId="0" applyNumberFormat="1" applyFont="1" applyBorder="1" applyAlignment="1">
      <alignment horizontal="center" vertical="center" wrapText="1"/>
    </xf>
    <xf numFmtId="1" fontId="16" fillId="0" borderId="16" xfId="2" applyNumberFormat="1" applyFont="1" applyBorder="1" applyAlignment="1">
      <alignment horizontal="center" vertical="top" wrapText="1"/>
    </xf>
    <xf numFmtId="0" fontId="16" fillId="0" borderId="11" xfId="0" applyFont="1" applyBorder="1" applyAlignment="1">
      <alignment horizontal="left" vertical="top" wrapText="1"/>
    </xf>
    <xf numFmtId="4" fontId="16" fillId="0" borderId="11" xfId="0" applyNumberFormat="1" applyFont="1" applyBorder="1" applyAlignment="1">
      <alignment horizontal="center" wrapText="1"/>
    </xf>
    <xf numFmtId="4" fontId="54" fillId="0" borderId="11" xfId="0" applyNumberFormat="1" applyFont="1" applyBorder="1" applyAlignment="1">
      <alignment horizontal="center"/>
    </xf>
    <xf numFmtId="4" fontId="16" fillId="0" borderId="17" xfId="8" applyNumberFormat="1" applyFont="1" applyFill="1" applyBorder="1" applyAlignment="1">
      <alignment horizontal="center" wrapText="1"/>
    </xf>
    <xf numFmtId="1" fontId="15" fillId="0" borderId="37" xfId="2" applyNumberFormat="1" applyFont="1" applyBorder="1" applyAlignment="1">
      <alignment horizontal="center" vertical="top" wrapText="1"/>
    </xf>
    <xf numFmtId="0" fontId="16" fillId="0" borderId="11" xfId="0" applyFont="1" applyBorder="1" applyAlignment="1">
      <alignment horizontal="right" vertical="top" wrapText="1"/>
    </xf>
    <xf numFmtId="4" fontId="16" fillId="0" borderId="31" xfId="0" applyNumberFormat="1" applyFont="1" applyBorder="1" applyAlignment="1">
      <alignment horizontal="center" vertical="center"/>
    </xf>
    <xf numFmtId="0" fontId="54" fillId="0" borderId="5" xfId="0" applyFont="1" applyBorder="1" applyAlignment="1">
      <alignment horizontal="center" vertical="top"/>
    </xf>
    <xf numFmtId="49" fontId="54" fillId="0" borderId="6" xfId="0" applyNumberFormat="1" applyFont="1" applyBorder="1" applyAlignment="1">
      <alignment vertical="top" wrapText="1" shrinkToFit="1"/>
    </xf>
    <xf numFmtId="49" fontId="54" fillId="0" borderId="6" xfId="0" applyNumberFormat="1" applyFont="1" applyBorder="1" applyAlignment="1">
      <alignment horizontal="center" vertical="top"/>
    </xf>
    <xf numFmtId="165" fontId="19" fillId="0" borderId="7" xfId="0" applyNumberFormat="1" applyFont="1" applyBorder="1" applyAlignment="1">
      <alignment horizontal="center" vertical="top"/>
    </xf>
    <xf numFmtId="1" fontId="25" fillId="0" borderId="5" xfId="2" applyNumberFormat="1" applyFont="1" applyBorder="1" applyAlignment="1">
      <alignment horizontal="center" vertical="top" wrapText="1"/>
    </xf>
    <xf numFmtId="0" fontId="31" fillId="0" borderId="6" xfId="2" quotePrefix="1" applyFont="1" applyBorder="1" applyAlignment="1">
      <alignment horizontal="right" vertical="top" wrapText="1"/>
    </xf>
    <xf numFmtId="4" fontId="16" fillId="0" borderId="6" xfId="2" applyNumberFormat="1" applyFont="1" applyBorder="1" applyAlignment="1">
      <alignment horizontal="center" wrapText="1"/>
    </xf>
    <xf numFmtId="4" fontId="55" fillId="0" borderId="6" xfId="0" applyNumberFormat="1" applyFont="1" applyBorder="1" applyAlignment="1">
      <alignment horizontal="center"/>
    </xf>
    <xf numFmtId="4" fontId="4" fillId="0" borderId="6" xfId="3" applyNumberFormat="1" applyBorder="1" applyAlignment="1" applyProtection="1">
      <alignment horizontal="center" wrapText="1"/>
      <protection locked="0"/>
    </xf>
    <xf numFmtId="4" fontId="25" fillId="0" borderId="6" xfId="2" applyNumberFormat="1" applyFont="1" applyBorder="1" applyAlignment="1">
      <alignment horizontal="center" vertical="center" wrapText="1"/>
    </xf>
    <xf numFmtId="0" fontId="47" fillId="0" borderId="5" xfId="0" applyFont="1" applyBorder="1" applyAlignment="1">
      <alignment horizontal="center"/>
    </xf>
    <xf numFmtId="0" fontId="47" fillId="0" borderId="6" xfId="0" applyFont="1" applyBorder="1" applyAlignment="1">
      <alignment horizontal="center"/>
    </xf>
    <xf numFmtId="1" fontId="17" fillId="0" borderId="13" xfId="2" applyNumberFormat="1" applyFont="1" applyBorder="1" applyAlignment="1">
      <alignment horizontal="center" vertical="top" wrapText="1"/>
    </xf>
    <xf numFmtId="4" fontId="33" fillId="0" borderId="10" xfId="0" applyNumberFormat="1" applyFont="1" applyBorder="1" applyAlignment="1">
      <alignment horizontal="center" vertical="center" wrapText="1"/>
    </xf>
    <xf numFmtId="4" fontId="55" fillId="0" borderId="10" xfId="0" applyNumberFormat="1" applyFont="1" applyBorder="1" applyAlignment="1">
      <alignment horizontal="center"/>
    </xf>
    <xf numFmtId="4" fontId="33" fillId="0" borderId="21" xfId="8" applyNumberFormat="1" applyFont="1" applyFill="1" applyBorder="1" applyAlignment="1">
      <alignment horizontal="center" vertical="center" wrapText="1"/>
    </xf>
    <xf numFmtId="4" fontId="16" fillId="0" borderId="0" xfId="0" applyNumberFormat="1" applyFont="1" applyAlignment="1">
      <alignment horizontal="center" wrapText="1"/>
    </xf>
    <xf numFmtId="1" fontId="17" fillId="0" borderId="20" xfId="2" applyNumberFormat="1" applyFont="1" applyBorder="1" applyAlignment="1">
      <alignment horizontal="center" vertical="top" wrapText="1"/>
    </xf>
    <xf numFmtId="1" fontId="25" fillId="0" borderId="37" xfId="2" applyNumberFormat="1" applyFont="1" applyBorder="1" applyAlignment="1">
      <alignment horizontal="center" vertical="top" wrapText="1"/>
    </xf>
    <xf numFmtId="4" fontId="33" fillId="0" borderId="26" xfId="0" applyNumberFormat="1" applyFont="1" applyBorder="1" applyAlignment="1">
      <alignment horizontal="center" vertical="center" wrapText="1"/>
    </xf>
    <xf numFmtId="49" fontId="34" fillId="0" borderId="0" xfId="0" applyNumberFormat="1" applyFont="1"/>
    <xf numFmtId="164" fontId="38" fillId="0" borderId="0" xfId="0" applyNumberFormat="1" applyFont="1" applyAlignment="1">
      <alignment horizontal="center" vertical="top"/>
    </xf>
    <xf numFmtId="164" fontId="5" fillId="0" borderId="0" xfId="0" applyNumberFormat="1" applyFont="1" applyAlignment="1">
      <alignment horizontal="center" vertical="top"/>
    </xf>
    <xf numFmtId="164" fontId="8" fillId="0" borderId="0" xfId="0" applyNumberFormat="1" applyFont="1" applyAlignment="1">
      <alignment horizontal="center" vertical="top"/>
    </xf>
    <xf numFmtId="0" fontId="1" fillId="0" borderId="0" xfId="0" applyFont="1"/>
    <xf numFmtId="0" fontId="56" fillId="0" borderId="0" xfId="0" applyFont="1"/>
    <xf numFmtId="0" fontId="57" fillId="0" borderId="0" xfId="0" applyFont="1" applyAlignment="1">
      <alignment horizontal="center" vertical="center" wrapText="1"/>
    </xf>
    <xf numFmtId="0" fontId="57" fillId="0" borderId="0" xfId="0" applyFont="1"/>
    <xf numFmtId="4" fontId="16" fillId="0" borderId="0" xfId="0" applyNumberFormat="1" applyFont="1" applyAlignment="1">
      <alignment horizontal="center" vertical="center" wrapText="1"/>
    </xf>
    <xf numFmtId="0" fontId="17" fillId="0" borderId="0" xfId="5" applyFont="1" applyAlignment="1">
      <alignment horizontal="left" vertical="top" wrapText="1"/>
    </xf>
    <xf numFmtId="2" fontId="17" fillId="0" borderId="0" xfId="6" applyNumberFormat="1" applyAlignment="1">
      <alignment horizontal="left" vertical="top" wrapText="1"/>
    </xf>
    <xf numFmtId="0" fontId="31" fillId="2" borderId="5" xfId="5" applyFont="1" applyFill="1" applyBorder="1" applyAlignment="1">
      <alignment horizontal="center" vertical="center" wrapText="1"/>
    </xf>
    <xf numFmtId="0" fontId="31" fillId="2" borderId="6" xfId="5" applyFont="1" applyFill="1" applyBorder="1" applyAlignment="1">
      <alignment horizontal="center" vertical="center" wrapText="1"/>
    </xf>
    <xf numFmtId="0" fontId="31" fillId="2" borderId="7" xfId="5" applyFont="1" applyFill="1" applyBorder="1" applyAlignment="1">
      <alignment horizontal="center" vertical="center" wrapText="1"/>
    </xf>
    <xf numFmtId="0" fontId="25" fillId="0" borderId="0" xfId="5" applyFont="1" applyAlignment="1">
      <alignment horizontal="left" vertical="center" wrapText="1"/>
    </xf>
    <xf numFmtId="0" fontId="17" fillId="0" borderId="0" xfId="1" applyFont="1" applyAlignment="1">
      <alignment horizontal="left" vertical="top" wrapText="1"/>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51" fillId="0" borderId="0" xfId="0" applyFont="1" applyAlignment="1">
      <alignment horizontal="center"/>
    </xf>
    <xf numFmtId="4" fontId="28" fillId="0" borderId="0" xfId="0" applyNumberFormat="1" applyFont="1" applyAlignment="1">
      <alignment horizontal="center" wrapText="1"/>
    </xf>
    <xf numFmtId="165" fontId="19" fillId="0" borderId="6" xfId="0" applyNumberFormat="1" applyFont="1" applyBorder="1" applyAlignment="1">
      <alignment horizontal="center" vertical="top"/>
    </xf>
    <xf numFmtId="165" fontId="12" fillId="0" borderId="6" xfId="0" applyNumberFormat="1" applyFont="1" applyBorder="1" applyAlignment="1">
      <alignment horizontal="center" vertical="top"/>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36" fillId="0" borderId="38" xfId="0" applyFont="1" applyBorder="1" applyAlignment="1">
      <alignment horizontal="center"/>
    </xf>
    <xf numFmtId="0" fontId="12" fillId="0" borderId="6" xfId="0" applyFont="1" applyBorder="1" applyAlignment="1">
      <alignment horizontal="center"/>
    </xf>
    <xf numFmtId="165" fontId="8" fillId="0" borderId="6" xfId="0" applyNumberFormat="1" applyFont="1" applyBorder="1" applyAlignment="1">
      <alignment horizontal="center" vertical="top"/>
    </xf>
    <xf numFmtId="0" fontId="36" fillId="0" borderId="0" xfId="0" applyFont="1" applyAlignment="1">
      <alignment horizontal="center"/>
    </xf>
    <xf numFmtId="0" fontId="12" fillId="0" borderId="6" xfId="0" applyFont="1" applyFill="1" applyBorder="1" applyAlignment="1">
      <alignment horizontal="center"/>
    </xf>
  </cellXfs>
  <cellStyles count="10">
    <cellStyle name="Normal 2" xfId="1" xr:uid="{00000000-0005-0000-0000-000000000000}"/>
    <cellStyle name="Normal 2 2" xfId="4" xr:uid="{237709DF-4F77-40DE-B65C-E7E90C575D20}"/>
    <cellStyle name="Normal 3" xfId="2" xr:uid="{00000000-0005-0000-0000-000001000000}"/>
    <cellStyle name="Normal 3 2" xfId="3" xr:uid="{B440C829-AF29-48B1-9C17-1321BF436FBF}"/>
    <cellStyle name="Normal 3 3" xfId="9" xr:uid="{80DE6445-A9CF-45EE-BD0C-2FC0D1FF8F40}"/>
    <cellStyle name="Normal 5" xfId="6" xr:uid="{40912794-9EF4-4159-B594-495E774FB6B4}"/>
    <cellStyle name="Normalno" xfId="0" builtinId="0"/>
    <cellStyle name="Normalno 2" xfId="5" xr:uid="{A8B6B174-1F0C-4CF9-BB68-D6EDFED411BC}"/>
    <cellStyle name="Normalno 3" xfId="7" xr:uid="{F195AA0D-2AA3-E54D-B196-01B1E6D2F3CF}"/>
    <cellStyle name="Zarez" xfId="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5DAA-39AA-4BB5-BA5B-C806BBD47D68}">
  <sheetPr>
    <pageSetUpPr fitToPage="1"/>
  </sheetPr>
  <dimension ref="A1:J29"/>
  <sheetViews>
    <sheetView view="pageBreakPreview" topLeftCell="A31" zoomScale="150" zoomScaleSheetLayoutView="150" workbookViewId="0">
      <selection activeCell="B56" sqref="B56"/>
    </sheetView>
  </sheetViews>
  <sheetFormatPr defaultColWidth="9.140625" defaultRowHeight="12.75"/>
  <cols>
    <col min="1" max="1" width="6.42578125" style="93" customWidth="1"/>
    <col min="2" max="2" width="50" style="86" customWidth="1"/>
    <col min="3" max="3" width="9.42578125" style="86" customWidth="1"/>
    <col min="4" max="4" width="9.42578125" style="94" customWidth="1"/>
    <col min="5" max="5" width="11.42578125" style="85" customWidth="1"/>
    <col min="6" max="6" width="15.42578125" style="85" customWidth="1"/>
    <col min="7" max="7" width="4.42578125" style="86" customWidth="1"/>
    <col min="8" max="8" width="40.42578125" style="91" customWidth="1"/>
    <col min="9" max="9" width="25.42578125" style="91" customWidth="1"/>
    <col min="10" max="10" width="25.42578125" style="92" customWidth="1"/>
    <col min="11" max="11" width="11.7109375" style="91" customWidth="1"/>
    <col min="12" max="12" width="9.140625" style="91"/>
    <col min="13" max="13" width="47.42578125" style="91" customWidth="1"/>
    <col min="14" max="16384" width="9.140625" style="91"/>
  </cols>
  <sheetData>
    <row r="1" spans="1:10" s="87" customFormat="1" ht="16.5" customHeight="1" thickBot="1">
      <c r="A1" s="82"/>
      <c r="B1" s="83"/>
      <c r="C1" s="83"/>
      <c r="D1" s="84"/>
      <c r="E1" s="85"/>
      <c r="F1" s="85"/>
      <c r="G1" s="86"/>
      <c r="J1" s="88"/>
    </row>
    <row r="2" spans="1:10" customFormat="1" ht="30.75" customHeight="1" thickBot="1">
      <c r="A2" s="369" t="s">
        <v>45</v>
      </c>
      <c r="B2" s="370"/>
      <c r="C2" s="370"/>
      <c r="D2" s="370"/>
      <c r="E2" s="370"/>
      <c r="F2" s="371"/>
    </row>
    <row r="3" spans="1:10" customFormat="1" ht="15">
      <c r="A3" s="89"/>
      <c r="B3" s="89"/>
      <c r="C3" s="90"/>
      <c r="D3" s="90"/>
      <c r="E3" s="90"/>
      <c r="F3" s="90"/>
    </row>
    <row r="4" spans="1:10" customFormat="1" ht="44.45" customHeight="1">
      <c r="A4" s="372" t="s">
        <v>89</v>
      </c>
      <c r="B4" s="372"/>
      <c r="C4" s="372"/>
      <c r="D4" s="372"/>
      <c r="E4" s="372"/>
      <c r="F4" s="372"/>
    </row>
    <row r="5" spans="1:10" customFormat="1" ht="69" customHeight="1">
      <c r="A5" s="367" t="s">
        <v>46</v>
      </c>
      <c r="B5" s="367"/>
      <c r="C5" s="367"/>
      <c r="D5" s="367"/>
      <c r="E5" s="367"/>
      <c r="F5" s="367"/>
    </row>
    <row r="6" spans="1:10" customFormat="1" ht="69" customHeight="1">
      <c r="A6" s="367" t="s">
        <v>47</v>
      </c>
      <c r="B6" s="367"/>
      <c r="C6" s="367"/>
      <c r="D6" s="367"/>
      <c r="E6" s="367"/>
      <c r="F6" s="367"/>
    </row>
    <row r="7" spans="1:10" customFormat="1" ht="56.1" customHeight="1">
      <c r="A7" s="367" t="s">
        <v>48</v>
      </c>
      <c r="B7" s="367"/>
      <c r="C7" s="367"/>
      <c r="D7" s="367"/>
      <c r="E7" s="367"/>
      <c r="F7" s="367"/>
    </row>
    <row r="8" spans="1:10" customFormat="1" ht="57.95" customHeight="1">
      <c r="A8" s="367" t="s">
        <v>49</v>
      </c>
      <c r="B8" s="367"/>
      <c r="C8" s="367"/>
      <c r="D8" s="367"/>
      <c r="E8" s="367"/>
      <c r="F8" s="367"/>
    </row>
    <row r="9" spans="1:10" customFormat="1" ht="30.6" customHeight="1">
      <c r="A9" s="367" t="s">
        <v>69</v>
      </c>
      <c r="B9" s="367"/>
      <c r="C9" s="367"/>
      <c r="D9" s="367"/>
      <c r="E9" s="367"/>
      <c r="F9" s="367"/>
    </row>
    <row r="10" spans="1:10" customFormat="1" ht="119.45" customHeight="1">
      <c r="A10" s="367"/>
      <c r="B10" s="367"/>
      <c r="C10" s="367"/>
      <c r="D10" s="367"/>
      <c r="E10" s="367"/>
      <c r="F10" s="367"/>
    </row>
    <row r="11" spans="1:10" customFormat="1" ht="69" customHeight="1">
      <c r="A11" s="367" t="s">
        <v>50</v>
      </c>
      <c r="B11" s="367"/>
      <c r="C11" s="367"/>
      <c r="D11" s="367"/>
      <c r="E11" s="367"/>
      <c r="F11" s="367"/>
    </row>
    <row r="12" spans="1:10" customFormat="1" ht="33" customHeight="1">
      <c r="A12" s="367" t="s">
        <v>66</v>
      </c>
      <c r="B12" s="367"/>
      <c r="C12" s="367"/>
      <c r="D12" s="367"/>
      <c r="E12" s="367"/>
      <c r="F12" s="367"/>
    </row>
    <row r="13" spans="1:10" customFormat="1" ht="30.95" customHeight="1">
      <c r="A13" s="367" t="s">
        <v>67</v>
      </c>
      <c r="B13" s="367"/>
      <c r="C13" s="367"/>
      <c r="D13" s="367"/>
      <c r="E13" s="367"/>
      <c r="F13" s="367"/>
    </row>
    <row r="14" spans="1:10" customFormat="1" ht="44.1" customHeight="1">
      <c r="A14" s="367" t="s">
        <v>51</v>
      </c>
      <c r="B14" s="367"/>
      <c r="C14" s="367"/>
      <c r="D14" s="367"/>
      <c r="E14" s="367"/>
      <c r="F14" s="367"/>
    </row>
    <row r="15" spans="1:10" customFormat="1" ht="50.25" customHeight="1">
      <c r="A15" s="367" t="s">
        <v>52</v>
      </c>
      <c r="B15" s="367"/>
      <c r="C15" s="367"/>
      <c r="D15" s="367"/>
      <c r="E15" s="367"/>
      <c r="F15" s="367"/>
    </row>
    <row r="16" spans="1:10" customFormat="1" ht="18.95" customHeight="1">
      <c r="A16" s="367" t="s">
        <v>53</v>
      </c>
      <c r="B16" s="367"/>
      <c r="C16" s="367"/>
      <c r="D16" s="367"/>
      <c r="E16" s="367"/>
      <c r="F16" s="367"/>
    </row>
    <row r="17" spans="1:6" customFormat="1" ht="59.1" customHeight="1">
      <c r="A17" s="373" t="s">
        <v>54</v>
      </c>
      <c r="B17" s="373"/>
      <c r="C17" s="373"/>
      <c r="D17" s="373"/>
      <c r="E17" s="373"/>
      <c r="F17" s="373"/>
    </row>
    <row r="18" spans="1:6" customFormat="1" ht="32.1" customHeight="1">
      <c r="A18" s="367" t="s">
        <v>55</v>
      </c>
      <c r="B18" s="367"/>
      <c r="C18" s="367"/>
      <c r="D18" s="367"/>
      <c r="E18" s="367"/>
      <c r="F18" s="367"/>
    </row>
    <row r="19" spans="1:6" customFormat="1" ht="42.95" customHeight="1">
      <c r="A19" s="368" t="s">
        <v>56</v>
      </c>
      <c r="B19" s="368"/>
      <c r="C19" s="368"/>
      <c r="D19" s="368"/>
      <c r="E19" s="368"/>
      <c r="F19" s="368"/>
    </row>
    <row r="20" spans="1:6" customFormat="1" ht="44.1" customHeight="1">
      <c r="A20" s="368" t="s">
        <v>68</v>
      </c>
      <c r="B20" s="368"/>
      <c r="C20" s="368"/>
      <c r="D20" s="368"/>
      <c r="E20" s="368"/>
      <c r="F20" s="368"/>
    </row>
    <row r="21" spans="1:6" ht="27.95" customHeight="1">
      <c r="A21" s="367" t="s">
        <v>57</v>
      </c>
      <c r="B21" s="367"/>
      <c r="C21" s="367"/>
      <c r="D21" s="367"/>
      <c r="E21" s="367"/>
      <c r="F21" s="367"/>
    </row>
    <row r="22" spans="1:6" ht="30" customHeight="1">
      <c r="A22" s="367" t="s">
        <v>58</v>
      </c>
      <c r="B22" s="367"/>
      <c r="C22" s="367"/>
      <c r="D22" s="367"/>
      <c r="E22" s="367"/>
      <c r="F22" s="367"/>
    </row>
    <row r="23" spans="1:6" ht="30.95" customHeight="1">
      <c r="A23" s="367" t="s">
        <v>59</v>
      </c>
      <c r="B23" s="367"/>
      <c r="C23" s="367"/>
      <c r="D23" s="367"/>
      <c r="E23" s="367"/>
      <c r="F23" s="367"/>
    </row>
    <row r="24" spans="1:6" ht="30.95" customHeight="1">
      <c r="A24" s="367" t="s">
        <v>60</v>
      </c>
      <c r="B24" s="367"/>
      <c r="C24" s="367"/>
      <c r="D24" s="367"/>
      <c r="E24" s="367"/>
      <c r="F24" s="367"/>
    </row>
    <row r="25" spans="1:6" ht="30.95" customHeight="1">
      <c r="A25" s="367" t="s">
        <v>61</v>
      </c>
      <c r="B25" s="367"/>
      <c r="C25" s="367"/>
      <c r="D25" s="367"/>
      <c r="E25" s="367"/>
      <c r="F25" s="367"/>
    </row>
    <row r="26" spans="1:6" ht="25.5" customHeight="1">
      <c r="A26" s="367" t="s">
        <v>62</v>
      </c>
      <c r="B26" s="367"/>
      <c r="C26" s="367"/>
      <c r="D26" s="367"/>
      <c r="E26" s="367"/>
      <c r="F26" s="367"/>
    </row>
    <row r="27" spans="1:6" ht="30" customHeight="1">
      <c r="A27" s="367" t="s">
        <v>63</v>
      </c>
      <c r="B27" s="367"/>
      <c r="C27" s="367"/>
      <c r="D27" s="367"/>
      <c r="E27" s="367"/>
      <c r="F27" s="367"/>
    </row>
    <row r="28" spans="1:6" ht="19.5" customHeight="1">
      <c r="A28" s="367" t="s">
        <v>64</v>
      </c>
      <c r="B28" s="367"/>
      <c r="C28" s="367"/>
      <c r="D28" s="367"/>
      <c r="E28" s="367"/>
      <c r="F28" s="367"/>
    </row>
    <row r="29" spans="1:6" ht="30" customHeight="1">
      <c r="A29" s="367" t="s">
        <v>65</v>
      </c>
      <c r="B29" s="367"/>
      <c r="C29" s="367"/>
      <c r="D29" s="367"/>
      <c r="E29" s="367"/>
      <c r="F29" s="367"/>
    </row>
  </sheetData>
  <mergeCells count="26">
    <mergeCell ref="A28:F28"/>
    <mergeCell ref="A29:F29"/>
    <mergeCell ref="A9:F10"/>
    <mergeCell ref="A22:F22"/>
    <mergeCell ref="A23:F23"/>
    <mergeCell ref="A24:F24"/>
    <mergeCell ref="A25:F25"/>
    <mergeCell ref="A26:F26"/>
    <mergeCell ref="A27:F27"/>
    <mergeCell ref="A12:F12"/>
    <mergeCell ref="A13:F13"/>
    <mergeCell ref="A14:F14"/>
    <mergeCell ref="A15:F15"/>
    <mergeCell ref="A16:F16"/>
    <mergeCell ref="A17:F17"/>
    <mergeCell ref="A11:F11"/>
    <mergeCell ref="A18:F18"/>
    <mergeCell ref="A19:F19"/>
    <mergeCell ref="A20:F20"/>
    <mergeCell ref="A21:F21"/>
    <mergeCell ref="A2:F2"/>
    <mergeCell ref="A5:F5"/>
    <mergeCell ref="A6:F6"/>
    <mergeCell ref="A7:F7"/>
    <mergeCell ref="A8:F8"/>
    <mergeCell ref="A4:F4"/>
  </mergeCells>
  <pageMargins left="0.70866141732283505" right="0.70866141732283505" top="0.74803149606299202" bottom="0.74803149606299202" header="0.31496062992126" footer="0.31496062992126"/>
  <pageSetup paperSize="9" scale="87" fitToHeight="2" orientation="portrait" horizontalDpi="300" verticalDpi="300" r:id="rId1"/>
  <headerFooter alignWithMargins="0">
    <oddFooter>&amp;C&amp;"Calibri,Regular"&amp;K000000VIJENAC MURSE 2, &amp;P od &amp;N</oddFooter>
  </headerFooter>
  <rowBreaks count="2" manualBreakCount="2">
    <brk id="22" max="5" man="1"/>
    <brk id="6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2C29-2319-4FDF-AA57-2F9467A7055C}">
  <dimension ref="A1:F23"/>
  <sheetViews>
    <sheetView workbookViewId="0">
      <selection activeCell="H36" sqref="H36"/>
    </sheetView>
  </sheetViews>
  <sheetFormatPr defaultRowHeight="15"/>
  <sheetData>
    <row r="1" spans="1:6" ht="16.5" thickBot="1">
      <c r="A1" s="374" t="s">
        <v>37</v>
      </c>
      <c r="B1" s="375"/>
      <c r="C1" s="375"/>
      <c r="D1" s="375"/>
      <c r="E1" s="375"/>
      <c r="F1" s="376"/>
    </row>
    <row r="2" spans="1:6">
      <c r="A2" s="8"/>
      <c r="C2" s="8"/>
      <c r="D2" s="8"/>
      <c r="E2" s="8"/>
      <c r="F2" s="8"/>
    </row>
    <row r="3" spans="1:6">
      <c r="A3" s="277" t="s">
        <v>110</v>
      </c>
      <c r="B3" s="278" t="s">
        <v>112</v>
      </c>
      <c r="C3" s="277"/>
      <c r="D3" s="277"/>
      <c r="E3" s="279"/>
      <c r="F3" s="280"/>
    </row>
    <row r="4" spans="1:6">
      <c r="A4" s="8"/>
      <c r="B4" s="281"/>
      <c r="C4" s="277"/>
      <c r="D4" s="277"/>
      <c r="E4" s="277"/>
      <c r="F4" s="8"/>
    </row>
    <row r="5" spans="1:6">
      <c r="A5" s="277" t="s">
        <v>111</v>
      </c>
      <c r="B5" s="282" t="s">
        <v>113</v>
      </c>
      <c r="C5" s="277"/>
      <c r="D5" s="277"/>
      <c r="E5" s="279"/>
      <c r="F5" s="280"/>
    </row>
    <row r="6" spans="1:6">
      <c r="A6" s="8"/>
      <c r="B6" s="281"/>
      <c r="C6" s="277"/>
      <c r="D6" s="277"/>
      <c r="E6" s="277"/>
      <c r="F6" s="8"/>
    </row>
    <row r="7" spans="1:6">
      <c r="A7" s="277" t="s">
        <v>114</v>
      </c>
      <c r="B7" s="282" t="s">
        <v>115</v>
      </c>
      <c r="C7" s="277"/>
      <c r="D7" s="277"/>
      <c r="E7" s="279"/>
      <c r="F7" s="280"/>
    </row>
    <row r="8" spans="1:6">
      <c r="A8" s="8"/>
      <c r="B8" s="281"/>
      <c r="C8" s="277"/>
      <c r="D8" s="277"/>
      <c r="E8" s="277"/>
      <c r="F8" s="8"/>
    </row>
    <row r="9" spans="1:6">
      <c r="A9" s="277"/>
      <c r="B9" s="282"/>
      <c r="C9" s="277"/>
      <c r="D9" s="277"/>
      <c r="E9" s="279"/>
      <c r="F9" s="280"/>
    </row>
    <row r="10" spans="1:6">
      <c r="A10" s="8"/>
      <c r="B10" s="281"/>
      <c r="C10" s="277"/>
      <c r="D10" s="277"/>
      <c r="E10" s="277"/>
      <c r="F10" s="8"/>
    </row>
    <row r="11" spans="1:6">
      <c r="A11" s="277"/>
      <c r="B11" s="278"/>
      <c r="C11" s="277"/>
      <c r="D11" s="277"/>
      <c r="E11" s="279"/>
      <c r="F11" s="280"/>
    </row>
    <row r="12" spans="1:6">
      <c r="A12" s="8"/>
      <c r="B12" s="281"/>
      <c r="C12" s="277"/>
      <c r="D12" s="277"/>
      <c r="E12" s="277"/>
      <c r="F12" s="8"/>
    </row>
    <row r="13" spans="1:6">
      <c r="A13" s="277"/>
      <c r="B13" s="281"/>
      <c r="C13" s="277"/>
      <c r="D13" s="277"/>
      <c r="E13" s="279"/>
      <c r="F13" s="280"/>
    </row>
    <row r="14" spans="1:6" ht="15.75" thickBot="1">
      <c r="A14" s="283"/>
      <c r="B14" s="284"/>
      <c r="C14" s="285"/>
      <c r="D14" s="285"/>
      <c r="E14" s="285"/>
      <c r="F14" s="286"/>
    </row>
    <row r="15" spans="1:6" ht="16.5" thickBot="1">
      <c r="A15" s="287"/>
      <c r="B15" s="288" t="s">
        <v>38</v>
      </c>
      <c r="C15" s="289"/>
      <c r="D15" s="290"/>
      <c r="E15" s="289"/>
      <c r="F15" s="291"/>
    </row>
    <row r="16" spans="1:6" ht="15.75" thickBot="1">
      <c r="A16" s="292"/>
      <c r="B16" s="292"/>
      <c r="C16" s="293"/>
      <c r="D16" s="294"/>
      <c r="E16" s="293"/>
      <c r="F16" s="293"/>
    </row>
    <row r="17" spans="1:6" ht="32.25" thickBot="1">
      <c r="A17" s="287"/>
      <c r="B17" s="289" t="s">
        <v>39</v>
      </c>
      <c r="C17" s="289"/>
      <c r="D17" s="290"/>
      <c r="E17" s="289"/>
      <c r="F17" s="291"/>
    </row>
    <row r="18" spans="1:6" ht="15.75" thickBot="1">
      <c r="A18" s="292"/>
      <c r="B18" s="292"/>
      <c r="C18" s="293"/>
      <c r="D18" s="295"/>
      <c r="E18" s="296"/>
      <c r="F18" s="295"/>
    </row>
    <row r="19" spans="1:6" ht="16.5" thickBot="1">
      <c r="A19" s="287"/>
      <c r="B19" s="297" t="s">
        <v>40</v>
      </c>
      <c r="C19" s="289"/>
      <c r="D19" s="290"/>
      <c r="E19" s="289"/>
      <c r="F19" s="291"/>
    </row>
    <row r="20" spans="1:6" ht="15.75">
      <c r="A20" s="77"/>
      <c r="B20" s="377"/>
      <c r="C20" s="377"/>
      <c r="D20" s="294"/>
      <c r="E20" s="293"/>
      <c r="F20" s="293"/>
    </row>
    <row r="21" spans="1:6">
      <c r="A21" s="292"/>
      <c r="B21" s="292"/>
      <c r="C21" s="378" t="s">
        <v>41</v>
      </c>
      <c r="D21" s="378"/>
      <c r="E21" s="378"/>
      <c r="F21" s="293"/>
    </row>
    <row r="22" spans="1:6">
      <c r="A22" s="292"/>
      <c r="B22" s="292"/>
      <c r="C22" s="78"/>
      <c r="D22" s="276"/>
      <c r="E22" s="78"/>
      <c r="F22" s="293"/>
    </row>
    <row r="23" spans="1:6">
      <c r="A23" s="292"/>
      <c r="B23" s="292"/>
      <c r="C23" s="378" t="s">
        <v>42</v>
      </c>
      <c r="D23" s="378"/>
      <c r="E23" s="378"/>
      <c r="F23" s="293"/>
    </row>
  </sheetData>
  <mergeCells count="4">
    <mergeCell ref="A1:F1"/>
    <mergeCell ref="B20:C20"/>
    <mergeCell ref="C21:E21"/>
    <mergeCell ref="C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81E46-78C0-4D20-8915-2E89E132A766}">
  <dimension ref="A1:F107"/>
  <sheetViews>
    <sheetView topLeftCell="A4" workbookViewId="0">
      <selection sqref="A1:F107"/>
    </sheetView>
  </sheetViews>
  <sheetFormatPr defaultRowHeight="15"/>
  <cols>
    <col min="1" max="1" width="5.42578125" customWidth="1"/>
    <col min="2" max="2" width="53.7109375" customWidth="1"/>
    <col min="3" max="3" width="8.28515625" customWidth="1"/>
    <col min="4" max="4" width="10.42578125" customWidth="1"/>
    <col min="5" max="5" width="10.140625" customWidth="1"/>
    <col min="6" max="6" width="13.7109375" customWidth="1"/>
  </cols>
  <sheetData>
    <row r="1" spans="1:6" ht="15.75" thickBot="1">
      <c r="A1" s="80" t="s">
        <v>11</v>
      </c>
      <c r="B1" s="9" t="s">
        <v>12</v>
      </c>
      <c r="C1" s="9" t="s">
        <v>13</v>
      </c>
      <c r="D1" s="9" t="s">
        <v>14</v>
      </c>
      <c r="E1" s="9" t="s">
        <v>15</v>
      </c>
      <c r="F1" s="10" t="s">
        <v>10</v>
      </c>
    </row>
    <row r="2" spans="1:6" ht="15.75" thickBot="1">
      <c r="A2" s="8"/>
      <c r="C2" s="8"/>
      <c r="D2" s="8"/>
      <c r="E2" s="8"/>
      <c r="F2" s="8"/>
    </row>
    <row r="3" spans="1:6" ht="15.75" thickBot="1">
      <c r="A3" s="11" t="s">
        <v>16</v>
      </c>
      <c r="B3" s="12" t="s">
        <v>17</v>
      </c>
      <c r="C3" s="12"/>
      <c r="D3" s="12"/>
      <c r="E3" s="12"/>
      <c r="F3" s="13"/>
    </row>
    <row r="4" spans="1:6" ht="76.5">
      <c r="A4" s="219">
        <v>1</v>
      </c>
      <c r="B4" s="210" t="s">
        <v>88</v>
      </c>
      <c r="C4" s="298"/>
      <c r="D4" s="250"/>
      <c r="E4" s="250"/>
      <c r="F4" s="251"/>
    </row>
    <row r="5" spans="1:6">
      <c r="A5" s="299"/>
      <c r="B5" s="96" t="s">
        <v>70</v>
      </c>
      <c r="C5" s="101" t="s">
        <v>9</v>
      </c>
      <c r="D5" s="100">
        <v>12.8</v>
      </c>
      <c r="E5" s="100"/>
      <c r="F5" s="105">
        <f>ROUND(D5*E5,2)</f>
        <v>0</v>
      </c>
    </row>
    <row r="6" spans="1:6" ht="89.25">
      <c r="A6" s="219">
        <v>2</v>
      </c>
      <c r="B6" s="99" t="s">
        <v>75</v>
      </c>
      <c r="C6" s="300"/>
      <c r="D6" s="221"/>
      <c r="E6" s="222"/>
      <c r="F6" s="223"/>
    </row>
    <row r="7" spans="1:6">
      <c r="A7" s="16"/>
      <c r="B7" s="224" t="s">
        <v>73</v>
      </c>
      <c r="C7" s="301" t="s">
        <v>74</v>
      </c>
      <c r="D7" s="225">
        <v>10.8</v>
      </c>
      <c r="E7" s="226"/>
      <c r="F7" s="227">
        <f>ROUND(D7*E7,2)</f>
        <v>0</v>
      </c>
    </row>
    <row r="8" spans="1:6" ht="76.5">
      <c r="A8" s="98">
        <v>3</v>
      </c>
      <c r="B8" s="302" t="s">
        <v>116</v>
      </c>
      <c r="C8" s="143"/>
      <c r="D8" s="85"/>
      <c r="E8" s="303"/>
      <c r="F8" s="223"/>
    </row>
    <row r="9" spans="1:6">
      <c r="A9" s="304"/>
      <c r="B9" s="305" t="s">
        <v>117</v>
      </c>
      <c r="C9" s="306" t="s">
        <v>2</v>
      </c>
      <c r="D9" s="225">
        <v>1</v>
      </c>
      <c r="E9" s="226"/>
      <c r="F9" s="227">
        <f>ROUND(D9*E9,2)</f>
        <v>0</v>
      </c>
    </row>
    <row r="10" spans="1:6" ht="114.75">
      <c r="A10" s="33">
        <v>4</v>
      </c>
      <c r="B10" s="99" t="s">
        <v>94</v>
      </c>
      <c r="C10" s="35"/>
      <c r="D10" s="36"/>
      <c r="E10" s="36"/>
      <c r="F10" s="37"/>
    </row>
    <row r="11" spans="1:6">
      <c r="A11" s="98" t="s">
        <v>78</v>
      </c>
      <c r="B11" s="195" t="s">
        <v>95</v>
      </c>
      <c r="C11" s="196" t="s">
        <v>74</v>
      </c>
      <c r="D11" s="36">
        <v>3.62</v>
      </c>
      <c r="E11" s="36"/>
      <c r="F11" s="107">
        <f t="shared" ref="F11" si="0">ROUND(D11*E11,2)</f>
        <v>0</v>
      </c>
    </row>
    <row r="12" spans="1:6" ht="15.75" thickBot="1">
      <c r="A12" s="16" t="s">
        <v>79</v>
      </c>
      <c r="B12" s="197" t="s">
        <v>96</v>
      </c>
      <c r="C12" s="198" t="s">
        <v>74</v>
      </c>
      <c r="D12" s="40">
        <v>3.62</v>
      </c>
      <c r="E12" s="40"/>
      <c r="F12" s="105">
        <f>ROUND(D12*E12,2)</f>
        <v>0</v>
      </c>
    </row>
    <row r="13" spans="1:6" ht="15.75" thickBot="1">
      <c r="A13" s="307"/>
      <c r="B13" s="308"/>
      <c r="C13" s="309"/>
      <c r="D13" s="385" t="s">
        <v>29</v>
      </c>
      <c r="E13" s="385"/>
      <c r="F13" s="17">
        <f>SUM(F5:F12)</f>
        <v>0</v>
      </c>
    </row>
    <row r="14" spans="1:6" ht="15.75" thickBot="1">
      <c r="A14" s="18"/>
      <c r="B14" s="4"/>
      <c r="C14" s="19"/>
      <c r="D14" s="19"/>
      <c r="E14" s="20"/>
      <c r="F14" s="21"/>
    </row>
    <row r="15" spans="1:6" ht="15.75" thickBot="1">
      <c r="A15" s="11" t="s">
        <v>18</v>
      </c>
      <c r="B15" s="12" t="s">
        <v>0</v>
      </c>
      <c r="C15" s="12"/>
      <c r="D15" s="12"/>
      <c r="E15" s="22"/>
      <c r="F15" s="13"/>
    </row>
    <row r="16" spans="1:6" ht="127.5">
      <c r="A16" s="95">
        <v>1</v>
      </c>
      <c r="B16" s="99" t="s">
        <v>118</v>
      </c>
      <c r="C16" s="122"/>
      <c r="D16" s="123"/>
      <c r="E16" s="123"/>
      <c r="F16" s="124"/>
    </row>
    <row r="17" spans="1:6">
      <c r="A17" s="16"/>
      <c r="B17" s="96" t="s">
        <v>71</v>
      </c>
      <c r="C17" s="101" t="s">
        <v>28</v>
      </c>
      <c r="D17" s="100">
        <v>1.65</v>
      </c>
      <c r="E17" s="100"/>
      <c r="F17" s="105">
        <f>ROUND(D17*E17,2)</f>
        <v>0</v>
      </c>
    </row>
    <row r="18" spans="1:6" ht="114.75">
      <c r="A18" s="98">
        <v>2</v>
      </c>
      <c r="B18" s="99" t="s">
        <v>76</v>
      </c>
      <c r="C18" s="104"/>
      <c r="D18" s="106"/>
      <c r="E18" s="106"/>
      <c r="F18" s="102"/>
    </row>
    <row r="19" spans="1:6">
      <c r="A19" s="16"/>
      <c r="B19" s="96" t="s">
        <v>71</v>
      </c>
      <c r="C19" s="101" t="s">
        <v>28</v>
      </c>
      <c r="D19" s="100">
        <v>2.0299999999999998</v>
      </c>
      <c r="E19" s="100"/>
      <c r="F19" s="105">
        <f>ROUND(D19*E19,2)</f>
        <v>0</v>
      </c>
    </row>
    <row r="20" spans="1:6" ht="165.75">
      <c r="A20" s="98">
        <v>3</v>
      </c>
      <c r="B20" s="310" t="s">
        <v>119</v>
      </c>
      <c r="C20" s="104"/>
      <c r="D20" s="106"/>
      <c r="E20" s="106"/>
      <c r="F20" s="102"/>
    </row>
    <row r="21" spans="1:6" ht="15.75" thickBot="1">
      <c r="A21" s="185"/>
      <c r="B21" s="147" t="s">
        <v>120</v>
      </c>
      <c r="C21" s="148" t="s">
        <v>121</v>
      </c>
      <c r="D21" s="149">
        <v>5.85</v>
      </c>
      <c r="E21" s="148"/>
      <c r="F21" s="97">
        <f>ROUND(D21*E21,2)</f>
        <v>0</v>
      </c>
    </row>
    <row r="22" spans="1:6" ht="15.75" thickBot="1">
      <c r="A22" s="23"/>
      <c r="B22" s="6"/>
      <c r="C22" s="24"/>
      <c r="D22" s="380" t="s">
        <v>30</v>
      </c>
      <c r="E22" s="380"/>
      <c r="F22" s="17">
        <f>SUM(F17:F21)</f>
        <v>0</v>
      </c>
    </row>
    <row r="23" spans="1:6" ht="15.75" thickBot="1">
      <c r="A23" s="186"/>
      <c r="B23" s="3"/>
      <c r="C23" s="26"/>
      <c r="D23" s="311"/>
      <c r="E23" s="21"/>
      <c r="F23" s="21"/>
    </row>
    <row r="24" spans="1:6" ht="15.75" thickBot="1">
      <c r="A24" s="11" t="s">
        <v>20</v>
      </c>
      <c r="B24" s="12" t="s">
        <v>19</v>
      </c>
      <c r="C24" s="22"/>
      <c r="D24" s="22"/>
      <c r="E24" s="22"/>
      <c r="F24" s="13"/>
    </row>
    <row r="25" spans="1:6" ht="63.75">
      <c r="A25" s="95">
        <v>1</v>
      </c>
      <c r="B25" s="210" t="s">
        <v>77</v>
      </c>
      <c r="C25" s="122"/>
      <c r="D25" s="123"/>
      <c r="E25" s="123"/>
      <c r="F25" s="202"/>
    </row>
    <row r="26" spans="1:6" ht="15.75" thickBot="1">
      <c r="A26" s="103"/>
      <c r="B26" s="312" t="s">
        <v>70</v>
      </c>
      <c r="C26" s="313" t="s">
        <v>9</v>
      </c>
      <c r="D26" s="314">
        <v>15</v>
      </c>
      <c r="E26" s="314"/>
      <c r="F26" s="315">
        <f>ROUND(D26*E26,2)</f>
        <v>0</v>
      </c>
    </row>
    <row r="27" spans="1:6" ht="15.75" thickBot="1">
      <c r="A27" s="23"/>
      <c r="B27" s="6"/>
      <c r="C27" s="24"/>
      <c r="D27" s="380" t="s">
        <v>31</v>
      </c>
      <c r="E27" s="380"/>
      <c r="F27" s="17">
        <f>SUM(F26)</f>
        <v>0</v>
      </c>
    </row>
    <row r="28" spans="1:6" ht="15.75" thickBot="1">
      <c r="A28" s="27"/>
      <c r="B28" s="27"/>
      <c r="C28" s="27"/>
      <c r="D28" s="27"/>
      <c r="E28" s="27"/>
      <c r="F28" s="27"/>
    </row>
    <row r="29" spans="1:6" ht="15.75" thickBot="1">
      <c r="A29" s="11" t="s">
        <v>22</v>
      </c>
      <c r="B29" s="12" t="s">
        <v>21</v>
      </c>
      <c r="C29" s="22"/>
      <c r="D29" s="22"/>
      <c r="E29" s="22"/>
      <c r="F29" s="13"/>
    </row>
    <row r="30" spans="1:6" ht="51">
      <c r="A30" s="28">
        <v>1</v>
      </c>
      <c r="B30" s="29" t="s">
        <v>82</v>
      </c>
      <c r="C30" s="30"/>
      <c r="D30" s="31"/>
      <c r="E30" s="31"/>
      <c r="F30" s="32"/>
    </row>
    <row r="31" spans="1:6">
      <c r="A31" s="98" t="s">
        <v>78</v>
      </c>
      <c r="B31" s="34" t="s">
        <v>23</v>
      </c>
      <c r="C31" s="35" t="s">
        <v>32</v>
      </c>
      <c r="D31" s="36">
        <v>2.0299999999999998</v>
      </c>
      <c r="E31" s="36"/>
      <c r="F31" s="107">
        <f t="shared" ref="F31" si="1">ROUND(D31*E31,2)</f>
        <v>0</v>
      </c>
    </row>
    <row r="32" spans="1:6">
      <c r="A32" s="16" t="s">
        <v>79</v>
      </c>
      <c r="B32" s="38" t="s">
        <v>43</v>
      </c>
      <c r="C32" s="39" t="s">
        <v>5</v>
      </c>
      <c r="D32" s="40">
        <v>38</v>
      </c>
      <c r="E32" s="40"/>
      <c r="F32" s="105">
        <f>ROUND(D32*E32,2)</f>
        <v>0</v>
      </c>
    </row>
    <row r="33" spans="1:6" ht="76.5">
      <c r="A33" s="115">
        <v>2</v>
      </c>
      <c r="B33" s="116" t="s">
        <v>44</v>
      </c>
      <c r="C33" s="316"/>
      <c r="D33" s="317"/>
      <c r="E33" s="318"/>
      <c r="F33" s="319"/>
    </row>
    <row r="34" spans="1:6">
      <c r="A34" s="114" t="s">
        <v>78</v>
      </c>
      <c r="B34" s="41" t="s">
        <v>6</v>
      </c>
      <c r="C34" s="15" t="s">
        <v>27</v>
      </c>
      <c r="D34" s="42">
        <v>17</v>
      </c>
      <c r="E34" s="43"/>
      <c r="F34" s="107">
        <f>ROUND(D34*E34,2)</f>
        <v>0</v>
      </c>
    </row>
    <row r="35" spans="1:6">
      <c r="A35" s="114" t="s">
        <v>79</v>
      </c>
      <c r="B35" s="44" t="s">
        <v>23</v>
      </c>
      <c r="C35" s="35" t="s">
        <v>32</v>
      </c>
      <c r="D35" s="45">
        <v>0.9</v>
      </c>
      <c r="E35" s="46"/>
      <c r="F35" s="107">
        <f>ROUND(D35*E35,2)</f>
        <v>0</v>
      </c>
    </row>
    <row r="36" spans="1:6">
      <c r="A36" s="114" t="s">
        <v>80</v>
      </c>
      <c r="B36" s="47" t="s">
        <v>43</v>
      </c>
      <c r="C36" s="39" t="s">
        <v>5</v>
      </c>
      <c r="D36" s="40">
        <v>10</v>
      </c>
      <c r="E36" s="40"/>
      <c r="F36" s="105">
        <f>ROUND(D36*E36,2)</f>
        <v>0</v>
      </c>
    </row>
    <row r="37" spans="1:6" ht="65.25">
      <c r="A37" s="115">
        <v>3</v>
      </c>
      <c r="B37" s="116" t="s">
        <v>97</v>
      </c>
      <c r="C37" s="117"/>
      <c r="D37" s="118"/>
      <c r="E37" s="118"/>
      <c r="F37" s="119"/>
    </row>
    <row r="38" spans="1:6">
      <c r="A38" s="16"/>
      <c r="B38" s="150" t="s">
        <v>72</v>
      </c>
      <c r="C38" s="101" t="s">
        <v>28</v>
      </c>
      <c r="D38" s="100">
        <v>0.85</v>
      </c>
      <c r="E38" s="100"/>
      <c r="F38" s="105">
        <f>ROUND(D38*E38,2)</f>
        <v>0</v>
      </c>
    </row>
    <row r="39" spans="1:6" ht="76.5">
      <c r="A39" s="103">
        <v>4</v>
      </c>
      <c r="B39" s="151" t="s">
        <v>90</v>
      </c>
      <c r="C39" s="143"/>
      <c r="D39" s="106"/>
      <c r="E39" s="106"/>
      <c r="F39" s="102"/>
    </row>
    <row r="40" spans="1:6">
      <c r="A40" s="185"/>
      <c r="B40" s="96" t="s">
        <v>70</v>
      </c>
      <c r="C40" s="101" t="s">
        <v>9</v>
      </c>
      <c r="D40" s="149">
        <v>1.5</v>
      </c>
      <c r="E40" s="148"/>
      <c r="F40" s="97">
        <f>ROUND(D40*E40,2)</f>
        <v>0</v>
      </c>
    </row>
    <row r="41" spans="1:6" ht="63.75">
      <c r="A41" s="33">
        <v>5</v>
      </c>
      <c r="B41" s="34" t="s">
        <v>91</v>
      </c>
      <c r="C41" s="35"/>
      <c r="D41" s="36"/>
      <c r="E41" s="320"/>
      <c r="F41" s="37"/>
    </row>
    <row r="42" spans="1:6" ht="38.25">
      <c r="A42" s="33"/>
      <c r="B42" s="34" t="s">
        <v>33</v>
      </c>
      <c r="C42" s="35"/>
      <c r="D42" s="320"/>
      <c r="E42" s="48"/>
      <c r="F42" s="37"/>
    </row>
    <row r="43" spans="1:6">
      <c r="A43" s="114" t="s">
        <v>78</v>
      </c>
      <c r="B43" s="34" t="s">
        <v>6</v>
      </c>
      <c r="C43" s="15" t="s">
        <v>27</v>
      </c>
      <c r="D43" s="49">
        <v>1</v>
      </c>
      <c r="E43" s="36"/>
      <c r="F43" s="107">
        <f>ROUND(D43*E43,2)</f>
        <v>0</v>
      </c>
    </row>
    <row r="44" spans="1:6">
      <c r="A44" s="114" t="s">
        <v>79</v>
      </c>
      <c r="B44" s="34" t="s">
        <v>23</v>
      </c>
      <c r="C44" s="35" t="s">
        <v>32</v>
      </c>
      <c r="D44" s="53">
        <v>0.7</v>
      </c>
      <c r="E44" s="36"/>
      <c r="F44" s="107">
        <f>ROUND(D44*E44,2)</f>
        <v>0</v>
      </c>
    </row>
    <row r="45" spans="1:6">
      <c r="A45" s="98" t="s">
        <v>80</v>
      </c>
      <c r="B45" s="51" t="s">
        <v>43</v>
      </c>
      <c r="C45" s="52" t="s">
        <v>5</v>
      </c>
      <c r="D45" s="321">
        <v>33</v>
      </c>
      <c r="E45" s="53"/>
      <c r="F45" s="105">
        <f>ROUND(D45*E45,2)</f>
        <v>0</v>
      </c>
    </row>
    <row r="46" spans="1:6" ht="38.25">
      <c r="A46" s="55">
        <v>6</v>
      </c>
      <c r="B46" s="56" t="s">
        <v>83</v>
      </c>
      <c r="C46" s="57"/>
      <c r="D46" s="58"/>
      <c r="E46" s="59"/>
      <c r="F46" s="60"/>
    </row>
    <row r="47" spans="1:6" ht="51">
      <c r="A47" s="50"/>
      <c r="B47" s="61" t="s">
        <v>25</v>
      </c>
      <c r="C47" s="52"/>
      <c r="D47" s="322"/>
      <c r="E47" s="48"/>
      <c r="F47" s="37"/>
    </row>
    <row r="48" spans="1:6">
      <c r="A48" s="114" t="s">
        <v>78</v>
      </c>
      <c r="B48" s="51" t="s">
        <v>6</v>
      </c>
      <c r="C48" s="15" t="s">
        <v>27</v>
      </c>
      <c r="D48" s="53">
        <v>1.5</v>
      </c>
      <c r="E48" s="36"/>
      <c r="F48" s="107">
        <f>ROUND(D48*E48,2)</f>
        <v>0</v>
      </c>
    </row>
    <row r="49" spans="1:6">
      <c r="A49" s="114" t="s">
        <v>79</v>
      </c>
      <c r="B49" s="51" t="s">
        <v>4</v>
      </c>
      <c r="C49" s="52" t="s">
        <v>2</v>
      </c>
      <c r="D49" s="53">
        <v>6</v>
      </c>
      <c r="E49" s="36"/>
      <c r="F49" s="107">
        <f>ROUND(D49*E49,2)</f>
        <v>0</v>
      </c>
    </row>
    <row r="50" spans="1:6">
      <c r="A50" s="114" t="s">
        <v>80</v>
      </c>
      <c r="B50" s="34" t="s">
        <v>23</v>
      </c>
      <c r="C50" s="35" t="s">
        <v>32</v>
      </c>
      <c r="D50" s="53">
        <v>0.1</v>
      </c>
      <c r="E50" s="36"/>
      <c r="F50" s="107">
        <f>ROUND(D50*E50,2)</f>
        <v>0</v>
      </c>
    </row>
    <row r="51" spans="1:6">
      <c r="A51" s="16" t="s">
        <v>81</v>
      </c>
      <c r="B51" s="62" t="s">
        <v>43</v>
      </c>
      <c r="C51" s="63" t="s">
        <v>5</v>
      </c>
      <c r="D51" s="54">
        <v>1</v>
      </c>
      <c r="E51" s="40"/>
      <c r="F51" s="105">
        <f>ROUND(D51*E51,2)</f>
        <v>0</v>
      </c>
    </row>
    <row r="52" spans="1:6" ht="102">
      <c r="A52" s="50">
        <v>7</v>
      </c>
      <c r="B52" s="323" t="s">
        <v>84</v>
      </c>
      <c r="C52" s="15"/>
      <c r="D52" s="209"/>
      <c r="E52" s="324"/>
      <c r="F52" s="107"/>
    </row>
    <row r="53" spans="1:6" ht="15.75" thickBot="1">
      <c r="A53" s="216"/>
      <c r="B53" s="156" t="s">
        <v>98</v>
      </c>
      <c r="C53" s="67" t="s">
        <v>35</v>
      </c>
      <c r="D53" s="153">
        <v>5.8</v>
      </c>
      <c r="E53" s="152"/>
      <c r="F53" s="204">
        <f>ROUND(D53*E53,2)</f>
        <v>0</v>
      </c>
    </row>
    <row r="54" spans="1:6" ht="15.75" thickBot="1">
      <c r="A54" s="23"/>
      <c r="B54" s="6"/>
      <c r="C54" s="24"/>
      <c r="D54" s="380" t="s">
        <v>34</v>
      </c>
      <c r="E54" s="380"/>
      <c r="F54" s="17">
        <f>SUM(F30:F53)</f>
        <v>0</v>
      </c>
    </row>
    <row r="55" spans="1:6" ht="15.75" thickBot="1">
      <c r="A55" s="25"/>
      <c r="B55" s="3"/>
      <c r="C55" s="26"/>
      <c r="D55" s="21"/>
      <c r="E55" s="21"/>
      <c r="F55" s="21"/>
    </row>
    <row r="56" spans="1:6" ht="15.75" thickBot="1">
      <c r="A56" s="11" t="s">
        <v>26</v>
      </c>
      <c r="B56" s="12" t="s">
        <v>24</v>
      </c>
      <c r="C56" s="22"/>
      <c r="D56" s="22"/>
      <c r="E56" s="22"/>
      <c r="F56" s="13"/>
    </row>
    <row r="57" spans="1:6" ht="204">
      <c r="A57" s="28">
        <v>1</v>
      </c>
      <c r="B57" s="64" t="s">
        <v>85</v>
      </c>
      <c r="C57" s="65"/>
      <c r="D57" s="65"/>
      <c r="E57" s="65"/>
      <c r="F57" s="66"/>
    </row>
    <row r="58" spans="1:6" ht="231">
      <c r="A58" s="50"/>
      <c r="B58" s="206" t="s">
        <v>92</v>
      </c>
      <c r="C58" s="207"/>
      <c r="D58" s="208"/>
      <c r="E58" s="209"/>
      <c r="F58" s="107"/>
    </row>
    <row r="59" spans="1:6" ht="15.75" thickBot="1">
      <c r="A59" s="203"/>
      <c r="B59" s="156" t="s">
        <v>98</v>
      </c>
      <c r="C59" s="67" t="s">
        <v>35</v>
      </c>
      <c r="D59" s="153">
        <v>5.8</v>
      </c>
      <c r="E59" s="152"/>
      <c r="F59" s="204">
        <f>ROUND(D59*E59,2)</f>
        <v>0</v>
      </c>
    </row>
    <row r="60" spans="1:6" ht="15.75" thickBot="1">
      <c r="A60" s="68"/>
      <c r="B60" s="7"/>
      <c r="C60" s="69"/>
      <c r="D60" s="386" t="s">
        <v>36</v>
      </c>
      <c r="E60" s="386"/>
      <c r="F60" s="17">
        <f>SUM(F59)</f>
        <v>0</v>
      </c>
    </row>
    <row r="61" spans="1:6" ht="15.75" thickBot="1">
      <c r="A61" s="8"/>
      <c r="C61" s="8"/>
      <c r="D61" s="8"/>
      <c r="E61" s="8"/>
      <c r="F61" s="8"/>
    </row>
    <row r="62" spans="1:6" ht="15.75" thickBot="1">
      <c r="A62" s="11" t="s">
        <v>7</v>
      </c>
      <c r="B62" s="12" t="s">
        <v>3</v>
      </c>
      <c r="C62" s="22"/>
      <c r="D62" s="22"/>
      <c r="E62" s="22"/>
      <c r="F62" s="13"/>
    </row>
    <row r="63" spans="1:6" ht="76.5">
      <c r="A63" s="95">
        <v>1</v>
      </c>
      <c r="B63" s="200" t="s">
        <v>86</v>
      </c>
      <c r="C63" s="122"/>
      <c r="D63" s="123"/>
      <c r="E63" s="201"/>
      <c r="F63" s="202"/>
    </row>
    <row r="64" spans="1:6" ht="15.75" thickBot="1">
      <c r="A64" s="203"/>
      <c r="B64" s="205" t="s">
        <v>70</v>
      </c>
      <c r="C64" s="152" t="s">
        <v>9</v>
      </c>
      <c r="D64" s="153">
        <v>8.4</v>
      </c>
      <c r="E64" s="152"/>
      <c r="F64" s="204">
        <f>ROUND(D64*E64,2)</f>
        <v>0</v>
      </c>
    </row>
    <row r="65" spans="1:6" ht="15.75" thickBot="1">
      <c r="A65" s="23"/>
      <c r="B65" s="6"/>
      <c r="C65" s="24"/>
      <c r="D65" s="386" t="s">
        <v>87</v>
      </c>
      <c r="E65" s="386"/>
      <c r="F65" s="17">
        <f>SUM(F64)</f>
        <v>0</v>
      </c>
    </row>
    <row r="66" spans="1:6" ht="15.75" thickBot="1">
      <c r="A66" s="25"/>
      <c r="B66" s="3"/>
      <c r="C66" s="26"/>
      <c r="D66" s="70"/>
      <c r="E66" s="71"/>
      <c r="F66" s="21"/>
    </row>
    <row r="67" spans="1:6" ht="16.5" thickBot="1">
      <c r="A67" s="325" t="s">
        <v>122</v>
      </c>
      <c r="B67" s="326" t="s">
        <v>123</v>
      </c>
      <c r="C67" s="327"/>
      <c r="D67" s="328"/>
      <c r="E67" s="327"/>
      <c r="F67" s="329"/>
    </row>
    <row r="68" spans="1:6" ht="153">
      <c r="A68" s="330">
        <v>1</v>
      </c>
      <c r="B68" s="331" t="s">
        <v>124</v>
      </c>
      <c r="C68" s="332"/>
      <c r="D68" s="333"/>
      <c r="E68" s="332"/>
      <c r="F68" s="334"/>
    </row>
    <row r="69" spans="1:6" ht="15.75" thickBot="1">
      <c r="A69" s="335"/>
      <c r="B69" s="336" t="s">
        <v>70</v>
      </c>
      <c r="C69" s="152" t="s">
        <v>9</v>
      </c>
      <c r="D69" s="153">
        <v>7.12</v>
      </c>
      <c r="E69" s="152"/>
      <c r="F69" s="337">
        <f>ROUND(D69*E69,2)</f>
        <v>0</v>
      </c>
    </row>
    <row r="70" spans="1:6" ht="15.75" thickBot="1">
      <c r="A70" s="338"/>
      <c r="B70" s="339"/>
      <c r="C70" s="340"/>
      <c r="D70" s="379" t="s">
        <v>36</v>
      </c>
      <c r="E70" s="379"/>
      <c r="F70" s="341">
        <f>SUM(F68:F69)</f>
        <v>0</v>
      </c>
    </row>
    <row r="71" spans="1:6" ht="16.5" thickBot="1">
      <c r="A71" s="342"/>
      <c r="B71" s="343"/>
      <c r="C71" s="344"/>
      <c r="D71" s="345"/>
      <c r="E71" s="346"/>
      <c r="F71" s="347"/>
    </row>
    <row r="72" spans="1:6" ht="16.5" thickBot="1">
      <c r="A72" s="348" t="s">
        <v>125</v>
      </c>
      <c r="B72" s="349" t="s">
        <v>126</v>
      </c>
      <c r="C72" s="22"/>
      <c r="D72" s="22"/>
      <c r="E72" s="22"/>
      <c r="F72" s="13"/>
    </row>
    <row r="73" spans="1:6" ht="114.75">
      <c r="A73" s="350">
        <v>1</v>
      </c>
      <c r="B73" s="99" t="s">
        <v>127</v>
      </c>
      <c r="C73" s="351"/>
      <c r="D73" s="352"/>
      <c r="E73" s="351"/>
      <c r="F73" s="353"/>
    </row>
    <row r="74" spans="1:6">
      <c r="A74" s="185"/>
      <c r="B74" s="147" t="s">
        <v>128</v>
      </c>
      <c r="C74" s="148" t="s">
        <v>129</v>
      </c>
      <c r="D74" s="354">
        <v>1.46</v>
      </c>
      <c r="E74" s="148"/>
      <c r="F74" s="97">
        <f>ROUND(D74*E74,2)</f>
        <v>0</v>
      </c>
    </row>
    <row r="75" spans="1:6" ht="140.25">
      <c r="A75" s="355">
        <v>2</v>
      </c>
      <c r="B75" s="99" t="s">
        <v>130</v>
      </c>
      <c r="C75" s="351"/>
      <c r="D75" s="352"/>
      <c r="E75" s="351"/>
      <c r="F75" s="353"/>
    </row>
    <row r="76" spans="1:6" ht="15.75" thickBot="1">
      <c r="A76" s="356"/>
      <c r="B76" s="156" t="s">
        <v>98</v>
      </c>
      <c r="C76" s="357" t="s">
        <v>121</v>
      </c>
      <c r="D76" s="153">
        <v>4.7699999999999996</v>
      </c>
      <c r="E76" s="357"/>
      <c r="F76" s="97">
        <f>ROUND(D76*E76,2)</f>
        <v>0</v>
      </c>
    </row>
    <row r="77" spans="1:6" ht="15.75" thickBot="1">
      <c r="A77" s="23"/>
      <c r="B77" s="6"/>
      <c r="C77" s="24"/>
      <c r="D77" s="380" t="s">
        <v>87</v>
      </c>
      <c r="E77" s="380"/>
      <c r="F77" s="17">
        <f>SUM(F73:F76)</f>
        <v>0</v>
      </c>
    </row>
    <row r="78" spans="1:6">
      <c r="A78" s="25"/>
      <c r="B78" s="3"/>
      <c r="C78" s="26"/>
      <c r="D78" s="21"/>
      <c r="E78" s="21"/>
      <c r="F78" s="21"/>
    </row>
    <row r="79" spans="1:6" ht="15.75" thickBot="1">
      <c r="A79" s="25"/>
      <c r="B79" s="3"/>
      <c r="C79" s="26"/>
      <c r="D79" s="21"/>
      <c r="E79" s="21"/>
      <c r="F79" s="21"/>
    </row>
    <row r="80" spans="1:6" ht="15.75" thickBot="1">
      <c r="A80" s="381" t="s">
        <v>37</v>
      </c>
      <c r="B80" s="382"/>
      <c r="C80" s="382"/>
      <c r="D80" s="382"/>
      <c r="E80" s="382"/>
      <c r="F80" s="383"/>
    </row>
    <row r="81" spans="1:6">
      <c r="A81" s="125"/>
      <c r="B81" s="126"/>
      <c r="C81" s="125"/>
      <c r="D81" s="125"/>
      <c r="E81" s="125"/>
      <c r="F81" s="125"/>
    </row>
    <row r="82" spans="1:6">
      <c r="A82" s="127" t="s">
        <v>16</v>
      </c>
      <c r="B82" s="128" t="s">
        <v>17</v>
      </c>
      <c r="C82" s="127"/>
      <c r="D82" s="127"/>
      <c r="E82" s="129"/>
      <c r="F82" s="139">
        <f>F13</f>
        <v>0</v>
      </c>
    </row>
    <row r="83" spans="1:6">
      <c r="A83" s="125"/>
      <c r="B83" s="130"/>
      <c r="C83" s="127"/>
      <c r="D83" s="127"/>
      <c r="E83" s="127"/>
      <c r="F83" s="140"/>
    </row>
    <row r="84" spans="1:6">
      <c r="A84" s="127" t="s">
        <v>18</v>
      </c>
      <c r="B84" s="128" t="s">
        <v>0</v>
      </c>
      <c r="C84" s="127"/>
      <c r="D84" s="127"/>
      <c r="E84" s="129"/>
      <c r="F84" s="139">
        <f>F22</f>
        <v>0</v>
      </c>
    </row>
    <row r="85" spans="1:6">
      <c r="A85" s="125"/>
      <c r="B85" s="130"/>
      <c r="C85" s="127"/>
      <c r="D85" s="127"/>
      <c r="E85" s="127"/>
      <c r="F85" s="140"/>
    </row>
    <row r="86" spans="1:6">
      <c r="A86" s="127" t="s">
        <v>20</v>
      </c>
      <c r="B86" s="128" t="s">
        <v>1</v>
      </c>
      <c r="C86" s="127"/>
      <c r="D86" s="127"/>
      <c r="E86" s="129"/>
      <c r="F86" s="139">
        <f>F27</f>
        <v>0</v>
      </c>
    </row>
    <row r="87" spans="1:6">
      <c r="A87" s="125"/>
      <c r="B87" s="130"/>
      <c r="C87" s="127"/>
      <c r="D87" s="127"/>
      <c r="E87" s="127"/>
      <c r="F87" s="140"/>
    </row>
    <row r="88" spans="1:6">
      <c r="A88" s="127" t="s">
        <v>22</v>
      </c>
      <c r="B88" s="128" t="s">
        <v>8</v>
      </c>
      <c r="C88" s="127"/>
      <c r="D88" s="127"/>
      <c r="E88" s="129"/>
      <c r="F88" s="139">
        <f>F54</f>
        <v>0</v>
      </c>
    </row>
    <row r="89" spans="1:6">
      <c r="A89" s="125"/>
      <c r="B89" s="130"/>
      <c r="C89" s="127"/>
      <c r="D89" s="127"/>
      <c r="E89" s="127"/>
      <c r="F89" s="140"/>
    </row>
    <row r="90" spans="1:6">
      <c r="A90" s="127" t="s">
        <v>26</v>
      </c>
      <c r="B90" s="128" t="s">
        <v>24</v>
      </c>
      <c r="C90" s="127"/>
      <c r="D90" s="127"/>
      <c r="E90" s="129"/>
      <c r="F90" s="139">
        <f>F60</f>
        <v>0</v>
      </c>
    </row>
    <row r="91" spans="1:6">
      <c r="A91" s="125"/>
      <c r="B91" s="130"/>
      <c r="C91" s="127"/>
      <c r="D91" s="127"/>
      <c r="E91" s="127"/>
      <c r="F91" s="140"/>
    </row>
    <row r="92" spans="1:6">
      <c r="A92" s="127" t="s">
        <v>93</v>
      </c>
      <c r="B92" s="130" t="s">
        <v>3</v>
      </c>
      <c r="C92" s="127"/>
      <c r="D92" s="127"/>
      <c r="E92" s="129"/>
      <c r="F92" s="139">
        <f>F65</f>
        <v>0</v>
      </c>
    </row>
    <row r="93" spans="1:6">
      <c r="A93" s="72"/>
      <c r="B93" s="358"/>
      <c r="C93" s="125"/>
      <c r="D93" s="125"/>
      <c r="E93" s="125"/>
      <c r="F93" s="359"/>
    </row>
    <row r="94" spans="1:6">
      <c r="A94" s="127" t="str">
        <f>A67</f>
        <v>VII</v>
      </c>
      <c r="B94" s="130" t="str">
        <f>B67</f>
        <v>Odvodnja</v>
      </c>
      <c r="C94" s="127"/>
      <c r="D94" s="127"/>
      <c r="E94" s="129"/>
      <c r="F94" s="139">
        <f>F70</f>
        <v>0</v>
      </c>
    </row>
    <row r="95" spans="1:6">
      <c r="A95" s="72"/>
      <c r="B95" s="358"/>
      <c r="C95" s="125"/>
      <c r="D95" s="125"/>
      <c r="E95" s="125"/>
      <c r="F95" s="360"/>
    </row>
    <row r="96" spans="1:6">
      <c r="A96" s="127" t="s">
        <v>125</v>
      </c>
      <c r="B96" s="130" t="s">
        <v>126</v>
      </c>
      <c r="C96" s="125"/>
      <c r="D96" s="125"/>
      <c r="E96" s="125"/>
      <c r="F96" s="361">
        <f>F77</f>
        <v>0</v>
      </c>
    </row>
    <row r="97" spans="1:6" ht="15.75" thickBot="1">
      <c r="A97" s="72"/>
      <c r="B97" s="358"/>
      <c r="C97" s="125"/>
      <c r="D97" s="125"/>
      <c r="E97" s="125"/>
      <c r="F97" s="360"/>
    </row>
    <row r="98" spans="1:6" ht="15.75" thickBot="1">
      <c r="A98" s="73"/>
      <c r="B98" s="74" t="s">
        <v>38</v>
      </c>
      <c r="C98" s="74"/>
      <c r="D98" s="75"/>
      <c r="E98" s="74"/>
      <c r="F98" s="76">
        <f>SUM(F82:F96)</f>
        <v>0</v>
      </c>
    </row>
    <row r="99" spans="1:6" ht="15.75" thickBot="1">
      <c r="A99" s="133"/>
      <c r="B99" s="133"/>
      <c r="C99" s="134"/>
      <c r="D99" s="135"/>
      <c r="E99" s="134"/>
      <c r="F99" s="134"/>
    </row>
    <row r="100" spans="1:6" ht="15.75" thickBot="1">
      <c r="A100" s="73"/>
      <c r="B100" s="74" t="s">
        <v>39</v>
      </c>
      <c r="C100" s="74"/>
      <c r="D100" s="75"/>
      <c r="E100" s="74"/>
      <c r="F100" s="76">
        <f>F98*0.25</f>
        <v>0</v>
      </c>
    </row>
    <row r="101" spans="1:6" ht="15.75" thickBot="1">
      <c r="A101" s="133"/>
      <c r="B101" s="133"/>
      <c r="C101" s="134"/>
      <c r="D101" s="136"/>
      <c r="E101" s="137"/>
      <c r="F101" s="136"/>
    </row>
    <row r="102" spans="1:6" ht="15.75" thickBot="1">
      <c r="A102" s="73"/>
      <c r="B102" s="74" t="s">
        <v>40</v>
      </c>
      <c r="C102" s="74"/>
      <c r="D102" s="75"/>
      <c r="E102" s="74"/>
      <c r="F102" s="76">
        <f>F98+F100</f>
        <v>0</v>
      </c>
    </row>
    <row r="103" spans="1:6" ht="15.75">
      <c r="A103" s="77"/>
      <c r="B103" s="384"/>
      <c r="C103" s="384"/>
      <c r="D103" s="135"/>
      <c r="E103" s="134"/>
      <c r="F103" s="134"/>
    </row>
    <row r="104" spans="1:6">
      <c r="A104" s="133"/>
      <c r="B104" s="133"/>
      <c r="C104" s="378" t="s">
        <v>41</v>
      </c>
      <c r="D104" s="378"/>
      <c r="E104" s="378"/>
      <c r="F104" s="134"/>
    </row>
    <row r="105" spans="1:6">
      <c r="A105" s="133"/>
      <c r="B105" s="133"/>
      <c r="C105" s="78"/>
      <c r="D105" s="276"/>
      <c r="E105" s="78"/>
      <c r="F105" s="134"/>
    </row>
    <row r="106" spans="1:6">
      <c r="A106" s="133"/>
      <c r="B106" s="133"/>
      <c r="C106" s="378" t="s">
        <v>42</v>
      </c>
      <c r="D106" s="378"/>
      <c r="E106" s="378"/>
      <c r="F106" s="134"/>
    </row>
    <row r="107" spans="1:6">
      <c r="A107" s="8"/>
      <c r="C107" s="8"/>
      <c r="D107" s="79"/>
      <c r="E107" s="79"/>
      <c r="F107" s="79"/>
    </row>
  </sheetData>
  <mergeCells count="12">
    <mergeCell ref="C106:E106"/>
    <mergeCell ref="D13:E13"/>
    <mergeCell ref="D22:E22"/>
    <mergeCell ref="D27:E27"/>
    <mergeCell ref="D54:E54"/>
    <mergeCell ref="D60:E60"/>
    <mergeCell ref="D65:E65"/>
    <mergeCell ref="D70:E70"/>
    <mergeCell ref="D77:E77"/>
    <mergeCell ref="A80:F80"/>
    <mergeCell ref="B103:C103"/>
    <mergeCell ref="C104:E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1E72-7F16-4CC9-B927-2F9EF1EA1D19}">
  <dimension ref="A1:N111"/>
  <sheetViews>
    <sheetView tabSelected="1" topLeftCell="A34" workbookViewId="0">
      <selection activeCell="E10" sqref="E10"/>
    </sheetView>
  </sheetViews>
  <sheetFormatPr defaultRowHeight="15"/>
  <cols>
    <col min="1" max="1" width="5.42578125" style="8" customWidth="1"/>
    <col min="2" max="2" width="53.7109375" customWidth="1"/>
    <col min="3" max="3" width="8.28515625" style="8" customWidth="1"/>
    <col min="4" max="4" width="10.42578125" style="8" customWidth="1"/>
    <col min="5" max="5" width="10.140625" style="8" customWidth="1"/>
    <col min="6" max="6" width="13.7109375" style="8" customWidth="1"/>
  </cols>
  <sheetData>
    <row r="1" spans="1:7" ht="15.75" thickBot="1">
      <c r="A1" s="80" t="s">
        <v>11</v>
      </c>
      <c r="B1" s="9" t="s">
        <v>12</v>
      </c>
      <c r="C1" s="9" t="s">
        <v>13</v>
      </c>
      <c r="D1" s="9" t="s">
        <v>14</v>
      </c>
      <c r="E1" s="9" t="s">
        <v>15</v>
      </c>
      <c r="F1" s="10" t="s">
        <v>10</v>
      </c>
    </row>
    <row r="2" spans="1:7" ht="15.75" thickBot="1"/>
    <row r="3" spans="1:7" s="14" customFormat="1" ht="15.75" thickBot="1">
      <c r="A3" s="11" t="s">
        <v>16</v>
      </c>
      <c r="B3" s="12" t="s">
        <v>17</v>
      </c>
      <c r="C3" s="12"/>
      <c r="D3" s="12"/>
      <c r="E3" s="12"/>
      <c r="F3" s="13"/>
    </row>
    <row r="4" spans="1:7" s="1" customFormat="1" ht="75" customHeight="1">
      <c r="A4" s="219">
        <v>1</v>
      </c>
      <c r="B4" s="210" t="s">
        <v>88</v>
      </c>
      <c r="C4" s="298"/>
      <c r="D4" s="250"/>
      <c r="E4" s="250"/>
      <c r="F4" s="251"/>
    </row>
    <row r="5" spans="1:7" s="91" customFormat="1" ht="12.75">
      <c r="A5" s="299"/>
      <c r="B5" s="96" t="s">
        <v>70</v>
      </c>
      <c r="C5" s="101" t="s">
        <v>9</v>
      </c>
      <c r="D5" s="100">
        <v>4.0999999999999996</v>
      </c>
      <c r="E5" s="100"/>
      <c r="F5" s="105">
        <f>ROUND(D5*E5,2)</f>
        <v>0</v>
      </c>
    </row>
    <row r="6" spans="1:7" ht="95.1" customHeight="1">
      <c r="A6" s="219">
        <v>2</v>
      </c>
      <c r="B6" s="99" t="s">
        <v>75</v>
      </c>
      <c r="C6" s="300"/>
      <c r="D6" s="221"/>
      <c r="E6" s="222"/>
      <c r="F6" s="223"/>
    </row>
    <row r="7" spans="1:7">
      <c r="A7" s="16"/>
      <c r="B7" s="224" t="s">
        <v>73</v>
      </c>
      <c r="C7" s="301" t="s">
        <v>74</v>
      </c>
      <c r="D7" s="225">
        <v>25.31</v>
      </c>
      <c r="E7" s="226"/>
      <c r="F7" s="227">
        <f>ROUND(D7*E7,2)</f>
        <v>0</v>
      </c>
      <c r="G7" s="362"/>
    </row>
    <row r="8" spans="1:7" ht="114.75">
      <c r="A8" s="33">
        <v>3</v>
      </c>
      <c r="B8" s="99" t="s">
        <v>94</v>
      </c>
      <c r="C8" s="35"/>
      <c r="D8" s="36"/>
      <c r="E8" s="36"/>
      <c r="F8" s="37"/>
    </row>
    <row r="9" spans="1:7" s="2" customFormat="1">
      <c r="A9" s="98" t="s">
        <v>78</v>
      </c>
      <c r="B9" s="195" t="s">
        <v>95</v>
      </c>
      <c r="C9" s="196" t="s">
        <v>74</v>
      </c>
      <c r="D9" s="36">
        <v>11.8</v>
      </c>
      <c r="E9" s="36"/>
      <c r="F9" s="107">
        <f t="shared" ref="F9" si="0">ROUND(D9*E9,2)</f>
        <v>0</v>
      </c>
      <c r="G9" s="362"/>
    </row>
    <row r="10" spans="1:7" s="2" customFormat="1" ht="15.75" thickBot="1">
      <c r="A10" s="16" t="s">
        <v>79</v>
      </c>
      <c r="B10" s="197" t="s">
        <v>96</v>
      </c>
      <c r="C10" s="198" t="s">
        <v>74</v>
      </c>
      <c r="D10" s="40">
        <v>11.8</v>
      </c>
      <c r="E10" s="40"/>
      <c r="F10" s="105">
        <f>ROUND(D10*E10,2)</f>
        <v>0</v>
      </c>
    </row>
    <row r="11" spans="1:7" s="1" customFormat="1" ht="15.75" thickBot="1">
      <c r="A11" s="307"/>
      <c r="B11" s="308"/>
      <c r="C11" s="309"/>
      <c r="D11" s="385" t="s">
        <v>29</v>
      </c>
      <c r="E11" s="385"/>
      <c r="F11" s="17">
        <f>SUM(F5:F10)</f>
        <v>0</v>
      </c>
    </row>
    <row r="12" spans="1:7" s="1" customFormat="1" ht="15.75" thickBot="1">
      <c r="A12" s="18"/>
      <c r="B12" s="4"/>
      <c r="C12" s="19"/>
      <c r="D12" s="19"/>
      <c r="E12" s="20"/>
      <c r="F12" s="21"/>
    </row>
    <row r="13" spans="1:7" s="14" customFormat="1" ht="15.75" thickBot="1">
      <c r="A13" s="11" t="s">
        <v>18</v>
      </c>
      <c r="B13" s="12" t="s">
        <v>0</v>
      </c>
      <c r="C13" s="12"/>
      <c r="D13" s="12"/>
      <c r="E13" s="22"/>
      <c r="F13" s="13"/>
    </row>
    <row r="14" spans="1:7" s="1" customFormat="1" ht="125.45" customHeight="1">
      <c r="A14" s="95">
        <v>1</v>
      </c>
      <c r="B14" s="99" t="s">
        <v>118</v>
      </c>
      <c r="C14" s="122"/>
      <c r="D14" s="123"/>
      <c r="E14" s="123"/>
      <c r="F14" s="124"/>
      <c r="G14" s="362"/>
    </row>
    <row r="15" spans="1:7" s="91" customFormat="1" ht="14.25">
      <c r="A15" s="16"/>
      <c r="B15" s="96" t="s">
        <v>71</v>
      </c>
      <c r="C15" s="101" t="s">
        <v>28</v>
      </c>
      <c r="D15" s="100">
        <v>4.26</v>
      </c>
      <c r="E15" s="100"/>
      <c r="F15" s="105">
        <f>ROUND(D15*E15,2)</f>
        <v>0</v>
      </c>
    </row>
    <row r="16" spans="1:7" s="1" customFormat="1" ht="109.5" customHeight="1">
      <c r="A16" s="98">
        <v>2</v>
      </c>
      <c r="B16" s="99" t="s">
        <v>76</v>
      </c>
      <c r="C16" s="104"/>
      <c r="D16" s="106"/>
      <c r="E16" s="106"/>
      <c r="F16" s="102"/>
      <c r="G16" s="362"/>
    </row>
    <row r="17" spans="1:14" s="91" customFormat="1" ht="14.25">
      <c r="A17" s="16"/>
      <c r="B17" s="96" t="s">
        <v>71</v>
      </c>
      <c r="C17" s="101" t="s">
        <v>28</v>
      </c>
      <c r="D17" s="100">
        <v>2.5099999999999998</v>
      </c>
      <c r="E17" s="100"/>
      <c r="F17" s="105">
        <f>ROUND(D17*E17,2)</f>
        <v>0</v>
      </c>
    </row>
    <row r="18" spans="1:14" s="1" customFormat="1" ht="167.1" customHeight="1">
      <c r="A18" s="98">
        <v>3</v>
      </c>
      <c r="B18" s="310" t="s">
        <v>119</v>
      </c>
      <c r="C18" s="104"/>
      <c r="D18" s="106"/>
      <c r="E18" s="106"/>
      <c r="F18" s="102"/>
      <c r="H18" s="145"/>
      <c r="I18" s="145"/>
      <c r="J18" s="145"/>
      <c r="K18" s="145"/>
      <c r="L18" s="2"/>
      <c r="M18" s="2"/>
      <c r="N18" s="146"/>
    </row>
    <row r="19" spans="1:14" ht="15.75" thickBot="1">
      <c r="A19" s="185"/>
      <c r="B19" s="147" t="s">
        <v>120</v>
      </c>
      <c r="C19" s="148" t="s">
        <v>121</v>
      </c>
      <c r="D19" s="100">
        <v>19.66</v>
      </c>
      <c r="E19" s="148"/>
      <c r="F19" s="97">
        <f>ROUND(D19*E19,2)</f>
        <v>0</v>
      </c>
    </row>
    <row r="20" spans="1:14" s="1" customFormat="1" ht="15.75" thickBot="1">
      <c r="A20" s="23"/>
      <c r="B20" s="6"/>
      <c r="C20" s="24"/>
      <c r="D20" s="380" t="s">
        <v>30</v>
      </c>
      <c r="E20" s="380"/>
      <c r="F20" s="17">
        <f>SUM(F15:F19)</f>
        <v>0</v>
      </c>
    </row>
    <row r="21" spans="1:14" s="1" customFormat="1" ht="15.75" thickBot="1">
      <c r="A21" s="186"/>
      <c r="B21" s="3"/>
      <c r="C21" s="26"/>
      <c r="D21" s="311"/>
      <c r="E21" s="21"/>
      <c r="F21" s="21"/>
    </row>
    <row r="22" spans="1:14" s="14" customFormat="1" ht="15.75" thickBot="1">
      <c r="A22" s="11" t="s">
        <v>20</v>
      </c>
      <c r="B22" s="12" t="s">
        <v>19</v>
      </c>
      <c r="C22" s="22"/>
      <c r="D22" s="22"/>
      <c r="E22" s="22"/>
      <c r="F22" s="13"/>
    </row>
    <row r="23" spans="1:14" s="1" customFormat="1" ht="73.5" customHeight="1">
      <c r="A23" s="95">
        <v>1</v>
      </c>
      <c r="B23" s="210" t="s">
        <v>77</v>
      </c>
      <c r="C23" s="122"/>
      <c r="D23" s="123"/>
      <c r="E23" s="123"/>
      <c r="F23" s="202"/>
      <c r="G23" s="362"/>
    </row>
    <row r="24" spans="1:14" s="91" customFormat="1" ht="13.5" thickBot="1">
      <c r="A24" s="103"/>
      <c r="B24" s="312" t="s">
        <v>70</v>
      </c>
      <c r="C24" s="313" t="s">
        <v>9</v>
      </c>
      <c r="D24" s="314">
        <v>15</v>
      </c>
      <c r="E24" s="314"/>
      <c r="F24" s="315">
        <f>ROUND(D24*E24,2)</f>
        <v>0</v>
      </c>
    </row>
    <row r="25" spans="1:14" s="1" customFormat="1" ht="15.75" thickBot="1">
      <c r="A25" s="23"/>
      <c r="B25" s="6"/>
      <c r="C25" s="24"/>
      <c r="D25" s="380" t="s">
        <v>31</v>
      </c>
      <c r="E25" s="380"/>
      <c r="F25" s="17">
        <f>SUM(F24)</f>
        <v>0</v>
      </c>
    </row>
    <row r="26" spans="1:14" ht="15.75" thickBot="1">
      <c r="A26" s="27"/>
      <c r="B26" s="27"/>
      <c r="C26" s="27"/>
      <c r="D26" s="27"/>
      <c r="E26" s="27"/>
      <c r="F26" s="27"/>
    </row>
    <row r="27" spans="1:14" s="14" customFormat="1" ht="15.75" thickBot="1">
      <c r="A27" s="11" t="s">
        <v>22</v>
      </c>
      <c r="B27" s="12" t="s">
        <v>21</v>
      </c>
      <c r="C27" s="22"/>
      <c r="D27" s="22"/>
      <c r="E27" s="22"/>
      <c r="F27" s="13"/>
    </row>
    <row r="28" spans="1:14" ht="65.099999999999994" customHeight="1">
      <c r="A28" s="28">
        <v>1</v>
      </c>
      <c r="B28" s="29" t="s">
        <v>82</v>
      </c>
      <c r="C28" s="30"/>
      <c r="D28" s="31"/>
      <c r="E28" s="31"/>
      <c r="F28" s="32"/>
    </row>
    <row r="29" spans="1:14" s="2" customFormat="1">
      <c r="A29" s="98" t="s">
        <v>78</v>
      </c>
      <c r="B29" s="34" t="s">
        <v>23</v>
      </c>
      <c r="C29" s="35" t="s">
        <v>32</v>
      </c>
      <c r="D29" s="36">
        <v>2.5099999999999998</v>
      </c>
      <c r="E29" s="36"/>
      <c r="F29" s="107">
        <f t="shared" ref="F29" si="1">ROUND(D29*E29,2)</f>
        <v>0</v>
      </c>
      <c r="G29" s="362"/>
    </row>
    <row r="30" spans="1:14" s="2" customFormat="1">
      <c r="A30" s="16" t="s">
        <v>79</v>
      </c>
      <c r="B30" s="38" t="s">
        <v>43</v>
      </c>
      <c r="C30" s="39" t="s">
        <v>5</v>
      </c>
      <c r="D30" s="40">
        <v>38</v>
      </c>
      <c r="E30" s="40"/>
      <c r="F30" s="105">
        <f>ROUND(D30*E30,2)</f>
        <v>0</v>
      </c>
    </row>
    <row r="31" spans="1:14" ht="81.75" customHeight="1">
      <c r="A31" s="115">
        <v>2</v>
      </c>
      <c r="B31" s="116" t="s">
        <v>44</v>
      </c>
      <c r="C31" s="316"/>
      <c r="D31" s="317"/>
      <c r="E31" s="318"/>
      <c r="F31" s="319"/>
    </row>
    <row r="32" spans="1:14">
      <c r="A32" s="114" t="s">
        <v>78</v>
      </c>
      <c r="B32" s="41" t="s">
        <v>6</v>
      </c>
      <c r="C32" s="15" t="s">
        <v>27</v>
      </c>
      <c r="D32" s="42">
        <v>17</v>
      </c>
      <c r="E32" s="43"/>
      <c r="F32" s="107">
        <f>ROUND(D32*E32,2)</f>
        <v>0</v>
      </c>
    </row>
    <row r="33" spans="1:14" s="1" customFormat="1">
      <c r="A33" s="114" t="s">
        <v>79</v>
      </c>
      <c r="B33" s="44" t="s">
        <v>23</v>
      </c>
      <c r="C33" s="35" t="s">
        <v>32</v>
      </c>
      <c r="D33" s="45">
        <v>0.9</v>
      </c>
      <c r="E33" s="46"/>
      <c r="F33" s="107">
        <f>ROUND(D33*E33,2)</f>
        <v>0</v>
      </c>
    </row>
    <row r="34" spans="1:14" ht="15.75" customHeight="1">
      <c r="A34" s="114" t="s">
        <v>80</v>
      </c>
      <c r="B34" s="47" t="s">
        <v>43</v>
      </c>
      <c r="C34" s="39" t="s">
        <v>5</v>
      </c>
      <c r="D34" s="40">
        <v>9</v>
      </c>
      <c r="E34" s="40"/>
      <c r="F34" s="105">
        <f>ROUND(D34*E34,2)</f>
        <v>0</v>
      </c>
    </row>
    <row r="35" spans="1:14" ht="70.5" customHeight="1">
      <c r="A35" s="115">
        <v>3</v>
      </c>
      <c r="B35" s="116" t="s">
        <v>97</v>
      </c>
      <c r="C35" s="117"/>
      <c r="D35" s="118"/>
      <c r="E35" s="118"/>
      <c r="F35" s="119"/>
    </row>
    <row r="36" spans="1:14" s="91" customFormat="1" ht="14.25">
      <c r="A36" s="16"/>
      <c r="B36" s="150" t="s">
        <v>72</v>
      </c>
      <c r="C36" s="101" t="s">
        <v>28</v>
      </c>
      <c r="D36" s="100">
        <v>0.85</v>
      </c>
      <c r="E36" s="100"/>
      <c r="F36" s="105">
        <f>ROUND(D36*E36,2)</f>
        <v>0</v>
      </c>
    </row>
    <row r="37" spans="1:14" s="1" customFormat="1" ht="79.5" customHeight="1">
      <c r="A37" s="103">
        <v>4</v>
      </c>
      <c r="B37" s="151" t="s">
        <v>90</v>
      </c>
      <c r="C37" s="143"/>
      <c r="D37" s="106"/>
      <c r="E37" s="106"/>
      <c r="F37" s="102"/>
      <c r="H37" s="145"/>
      <c r="I37" s="145"/>
      <c r="J37" s="145"/>
      <c r="K37" s="145"/>
      <c r="L37" s="2"/>
      <c r="M37" s="2"/>
      <c r="N37" s="146"/>
    </row>
    <row r="38" spans="1:14">
      <c r="A38" s="185"/>
      <c r="B38" s="96" t="s">
        <v>70</v>
      </c>
      <c r="C38" s="101" t="s">
        <v>9</v>
      </c>
      <c r="D38" s="149">
        <v>2.0499999999999998</v>
      </c>
      <c r="E38" s="148"/>
      <c r="F38" s="97">
        <f>ROUND(D38*E38,2)</f>
        <v>0</v>
      </c>
    </row>
    <row r="39" spans="1:14" ht="70.5" customHeight="1">
      <c r="A39" s="33">
        <v>5</v>
      </c>
      <c r="B39" s="34" t="s">
        <v>91</v>
      </c>
      <c r="C39" s="35"/>
      <c r="D39" s="36"/>
      <c r="E39" s="320"/>
      <c r="F39" s="37"/>
    </row>
    <row r="40" spans="1:14" s="5" customFormat="1" ht="43.5" customHeight="1">
      <c r="A40" s="33"/>
      <c r="B40" s="34" t="s">
        <v>33</v>
      </c>
      <c r="C40" s="35"/>
      <c r="D40" s="320"/>
      <c r="E40" s="48"/>
      <c r="F40" s="37"/>
    </row>
    <row r="41" spans="1:14" s="5" customFormat="1">
      <c r="A41" s="114" t="s">
        <v>78</v>
      </c>
      <c r="B41" s="34" t="s">
        <v>6</v>
      </c>
      <c r="C41" s="15" t="s">
        <v>27</v>
      </c>
      <c r="D41" s="49">
        <v>1</v>
      </c>
      <c r="E41" s="36"/>
      <c r="F41" s="107">
        <f>ROUND(D41*E41,2)</f>
        <v>0</v>
      </c>
    </row>
    <row r="42" spans="1:14" s="5" customFormat="1">
      <c r="A42" s="114" t="s">
        <v>79</v>
      </c>
      <c r="B42" s="34" t="s">
        <v>23</v>
      </c>
      <c r="C42" s="35" t="s">
        <v>32</v>
      </c>
      <c r="D42" s="53">
        <v>0.7</v>
      </c>
      <c r="E42" s="36"/>
      <c r="F42" s="107">
        <f>ROUND(D42*E42,2)</f>
        <v>0</v>
      </c>
    </row>
    <row r="43" spans="1:14" s="5" customFormat="1" ht="15.75" customHeight="1">
      <c r="A43" s="16" t="s">
        <v>80</v>
      </c>
      <c r="B43" s="62" t="s">
        <v>43</v>
      </c>
      <c r="C43" s="63" t="s">
        <v>5</v>
      </c>
      <c r="D43" s="218">
        <v>33</v>
      </c>
      <c r="E43" s="54"/>
      <c r="F43" s="105">
        <f>ROUND(D43*E43,2)</f>
        <v>0</v>
      </c>
    </row>
    <row r="44" spans="1:14" s="5" customFormat="1" ht="45" customHeight="1">
      <c r="A44" s="55">
        <v>6</v>
      </c>
      <c r="B44" s="56" t="s">
        <v>83</v>
      </c>
      <c r="C44" s="57"/>
      <c r="D44" s="58"/>
      <c r="E44" s="59"/>
      <c r="F44" s="60"/>
    </row>
    <row r="45" spans="1:14" s="5" customFormat="1" ht="60.6" customHeight="1">
      <c r="A45" s="50"/>
      <c r="B45" s="61" t="s">
        <v>25</v>
      </c>
      <c r="C45" s="52"/>
      <c r="D45" s="322"/>
      <c r="E45" s="48"/>
      <c r="F45" s="37"/>
    </row>
    <row r="46" spans="1:14">
      <c r="A46" s="114" t="s">
        <v>78</v>
      </c>
      <c r="B46" s="51" t="s">
        <v>6</v>
      </c>
      <c r="C46" s="15" t="s">
        <v>27</v>
      </c>
      <c r="D46" s="53">
        <v>0.8</v>
      </c>
      <c r="E46" s="36"/>
      <c r="F46" s="107">
        <f>ROUND(D46*E46,2)</f>
        <v>0</v>
      </c>
    </row>
    <row r="47" spans="1:14">
      <c r="A47" s="114" t="s">
        <v>79</v>
      </c>
      <c r="B47" s="51" t="s">
        <v>4</v>
      </c>
      <c r="C47" s="52" t="s">
        <v>2</v>
      </c>
      <c r="D47" s="53">
        <v>4</v>
      </c>
      <c r="E47" s="36"/>
      <c r="F47" s="107">
        <f>ROUND(D47*E47,2)</f>
        <v>0</v>
      </c>
    </row>
    <row r="48" spans="1:14" s="5" customFormat="1">
      <c r="A48" s="114" t="s">
        <v>80</v>
      </c>
      <c r="B48" s="34" t="s">
        <v>23</v>
      </c>
      <c r="C48" s="35" t="s">
        <v>32</v>
      </c>
      <c r="D48" s="53">
        <v>0.1</v>
      </c>
      <c r="E48" s="36"/>
      <c r="F48" s="107">
        <f>ROUND(D48*E48,2)</f>
        <v>0</v>
      </c>
    </row>
    <row r="49" spans="1:7" s="5" customFormat="1">
      <c r="A49" s="16" t="s">
        <v>81</v>
      </c>
      <c r="B49" s="62" t="s">
        <v>43</v>
      </c>
      <c r="C49" s="63" t="s">
        <v>5</v>
      </c>
      <c r="D49" s="54">
        <v>1</v>
      </c>
      <c r="E49" s="40"/>
      <c r="F49" s="105">
        <f>ROUND(D49*E49,2)</f>
        <v>0</v>
      </c>
    </row>
    <row r="50" spans="1:7" ht="99.6" customHeight="1">
      <c r="A50" s="50">
        <v>7</v>
      </c>
      <c r="B50" s="323" t="s">
        <v>84</v>
      </c>
      <c r="C50" s="15"/>
      <c r="D50" s="209"/>
      <c r="E50" s="324"/>
      <c r="F50" s="107"/>
    </row>
    <row r="51" spans="1:7" ht="15.75" thickBot="1">
      <c r="A51" s="216"/>
      <c r="B51" s="156" t="s">
        <v>98</v>
      </c>
      <c r="C51" s="67" t="s">
        <v>35</v>
      </c>
      <c r="D51" s="153">
        <v>4.3</v>
      </c>
      <c r="E51" s="152"/>
      <c r="F51" s="204">
        <f>ROUND(D51*E51,2)</f>
        <v>0</v>
      </c>
      <c r="G51" s="154"/>
    </row>
    <row r="52" spans="1:7" s="1" customFormat="1" ht="15.75" thickBot="1">
      <c r="A52" s="23"/>
      <c r="B52" s="6"/>
      <c r="C52" s="24"/>
      <c r="D52" s="380" t="s">
        <v>34</v>
      </c>
      <c r="E52" s="380"/>
      <c r="F52" s="17">
        <f>SUM(F28:F51)</f>
        <v>0</v>
      </c>
    </row>
    <row r="53" spans="1:7" s="1" customFormat="1" ht="15.75" thickBot="1">
      <c r="A53" s="25"/>
      <c r="B53" s="3"/>
      <c r="C53" s="26"/>
      <c r="D53" s="21"/>
      <c r="E53" s="21"/>
      <c r="F53" s="21"/>
    </row>
    <row r="54" spans="1:7" s="14" customFormat="1" ht="15.75" thickBot="1">
      <c r="A54" s="11" t="s">
        <v>26</v>
      </c>
      <c r="B54" s="12" t="s">
        <v>24</v>
      </c>
      <c r="C54" s="22"/>
      <c r="D54" s="22"/>
      <c r="E54" s="22"/>
      <c r="F54" s="13"/>
    </row>
    <row r="55" spans="1:7" s="14" customFormat="1" ht="204">
      <c r="A55" s="28">
        <v>1</v>
      </c>
      <c r="B55" s="64" t="s">
        <v>85</v>
      </c>
      <c r="C55" s="65"/>
      <c r="D55" s="65"/>
      <c r="E55" s="65"/>
      <c r="F55" s="66"/>
    </row>
    <row r="56" spans="1:7" ht="231">
      <c r="A56" s="50"/>
      <c r="B56" s="206" t="s">
        <v>92</v>
      </c>
      <c r="C56" s="207"/>
      <c r="D56" s="208"/>
      <c r="E56" s="209"/>
      <c r="F56" s="107"/>
      <c r="G56" s="362"/>
    </row>
    <row r="57" spans="1:7" ht="15.75" thickBot="1">
      <c r="A57" s="203"/>
      <c r="B57" s="156" t="s">
        <v>98</v>
      </c>
      <c r="C57" s="67" t="s">
        <v>35</v>
      </c>
      <c r="D57" s="153">
        <v>4.3</v>
      </c>
      <c r="E57" s="152"/>
      <c r="F57" s="204">
        <f>ROUND(D57*E57,2)</f>
        <v>0</v>
      </c>
      <c r="G57" s="154"/>
    </row>
    <row r="58" spans="1:7" ht="15.75" thickBot="1">
      <c r="A58" s="68"/>
      <c r="B58" s="7"/>
      <c r="C58" s="69"/>
      <c r="D58" s="386" t="s">
        <v>36</v>
      </c>
      <c r="E58" s="386"/>
      <c r="F58" s="17">
        <f>SUM(F57)</f>
        <v>0</v>
      </c>
    </row>
    <row r="59" spans="1:7" ht="15.75" thickBot="1"/>
    <row r="60" spans="1:7" s="14" customFormat="1" ht="15.75" thickBot="1">
      <c r="A60" s="11" t="s">
        <v>7</v>
      </c>
      <c r="B60" s="12" t="s">
        <v>3</v>
      </c>
      <c r="C60" s="22"/>
      <c r="D60" s="22"/>
      <c r="E60" s="22"/>
      <c r="F60" s="13"/>
    </row>
    <row r="61" spans="1:7" ht="80.099999999999994" customHeight="1">
      <c r="A61" s="95">
        <v>1</v>
      </c>
      <c r="B61" s="200" t="s">
        <v>86</v>
      </c>
      <c r="C61" s="122"/>
      <c r="D61" s="123"/>
      <c r="E61" s="201"/>
      <c r="F61" s="202"/>
      <c r="G61" s="362"/>
    </row>
    <row r="62" spans="1:7" ht="15.75" thickBot="1">
      <c r="A62" s="203"/>
      <c r="B62" s="205" t="s">
        <v>70</v>
      </c>
      <c r="C62" s="152" t="s">
        <v>9</v>
      </c>
      <c r="D62" s="153">
        <v>5.2</v>
      </c>
      <c r="E62" s="152"/>
      <c r="F62" s="204">
        <f>ROUND(D62*E62,2)</f>
        <v>0</v>
      </c>
      <c r="G62" s="154"/>
    </row>
    <row r="63" spans="1:7" ht="15.75" thickBot="1">
      <c r="A63" s="23"/>
      <c r="B63" s="6"/>
      <c r="C63" s="24"/>
      <c r="D63" s="386" t="s">
        <v>87</v>
      </c>
      <c r="E63" s="386"/>
      <c r="F63" s="17">
        <f>SUM(F62)</f>
        <v>0</v>
      </c>
    </row>
    <row r="64" spans="1:7" ht="15.75" thickBot="1">
      <c r="A64" s="25"/>
      <c r="B64" s="3"/>
      <c r="C64" s="26"/>
      <c r="D64" s="70"/>
      <c r="E64" s="71"/>
      <c r="F64" s="21"/>
    </row>
    <row r="65" spans="1:9" ht="16.5" thickBot="1">
      <c r="A65" s="325" t="s">
        <v>122</v>
      </c>
      <c r="B65" s="326" t="s">
        <v>123</v>
      </c>
      <c r="C65" s="327"/>
      <c r="D65" s="328"/>
      <c r="E65" s="327"/>
      <c r="F65" s="329"/>
      <c r="G65" s="363"/>
    </row>
    <row r="66" spans="1:9" ht="152.1" customHeight="1">
      <c r="A66" s="330">
        <v>1</v>
      </c>
      <c r="B66" s="331" t="s">
        <v>124</v>
      </c>
      <c r="C66" s="332"/>
      <c r="D66" s="333"/>
      <c r="E66" s="332"/>
      <c r="F66" s="334"/>
      <c r="G66" s="363"/>
    </row>
    <row r="67" spans="1:9" ht="15.75" thickBot="1">
      <c r="A67" s="335"/>
      <c r="B67" s="336" t="s">
        <v>70</v>
      </c>
      <c r="C67" s="152" t="s">
        <v>9</v>
      </c>
      <c r="D67" s="153">
        <v>20.8</v>
      </c>
      <c r="E67" s="152"/>
      <c r="F67" s="337">
        <f>ROUND(D67*E67,2)</f>
        <v>0</v>
      </c>
      <c r="G67" s="154"/>
    </row>
    <row r="68" spans="1:9" s="1" customFormat="1" ht="15.75" thickBot="1">
      <c r="A68" s="338"/>
      <c r="B68" s="339"/>
      <c r="C68" s="340"/>
      <c r="D68" s="379" t="s">
        <v>36</v>
      </c>
      <c r="E68" s="379"/>
      <c r="F68" s="341">
        <f>SUM(F66:F67)</f>
        <v>0</v>
      </c>
      <c r="G68" s="363"/>
      <c r="H68" s="5"/>
    </row>
    <row r="69" spans="1:9" ht="16.5" thickBot="1">
      <c r="A69" s="342"/>
      <c r="B69" s="343"/>
      <c r="C69" s="344"/>
      <c r="D69" s="345"/>
      <c r="E69" s="346"/>
      <c r="F69" s="347"/>
    </row>
    <row r="70" spans="1:9" s="14" customFormat="1" ht="16.5" thickBot="1">
      <c r="A70" s="348" t="s">
        <v>125</v>
      </c>
      <c r="B70" s="349" t="s">
        <v>126</v>
      </c>
      <c r="C70" s="22"/>
      <c r="D70" s="22"/>
      <c r="E70" s="22"/>
      <c r="F70" s="13"/>
    </row>
    <row r="71" spans="1:9" ht="118.35" customHeight="1">
      <c r="A71" s="350">
        <v>1</v>
      </c>
      <c r="B71" s="99" t="s">
        <v>127</v>
      </c>
      <c r="C71" s="351"/>
      <c r="D71" s="352"/>
      <c r="E71" s="351"/>
      <c r="F71" s="353"/>
      <c r="H71" s="364"/>
      <c r="I71" s="365"/>
    </row>
    <row r="72" spans="1:9">
      <c r="A72" s="185"/>
      <c r="B72" s="147" t="s">
        <v>128</v>
      </c>
      <c r="C72" s="148" t="s">
        <v>129</v>
      </c>
      <c r="D72" s="366">
        <v>4.92</v>
      </c>
      <c r="E72" s="148"/>
      <c r="F72" s="97">
        <f>ROUND(D72*E72,2)</f>
        <v>0</v>
      </c>
      <c r="G72" s="155"/>
    </row>
    <row r="73" spans="1:9" ht="130.5" customHeight="1">
      <c r="A73" s="355">
        <v>2</v>
      </c>
      <c r="B73" s="99" t="s">
        <v>130</v>
      </c>
      <c r="C73" s="351"/>
      <c r="D73" s="352"/>
      <c r="E73" s="351"/>
      <c r="F73" s="353"/>
    </row>
    <row r="74" spans="1:9" ht="15.75" thickBot="1">
      <c r="A74" s="356"/>
      <c r="B74" s="156" t="s">
        <v>98</v>
      </c>
      <c r="C74" s="357" t="s">
        <v>121</v>
      </c>
      <c r="D74" s="153">
        <v>19.66</v>
      </c>
      <c r="E74" s="357"/>
      <c r="F74" s="97">
        <f>ROUND(D74*E74,2)</f>
        <v>0</v>
      </c>
      <c r="G74" s="155"/>
      <c r="H74" s="365"/>
    </row>
    <row r="75" spans="1:9" s="1" customFormat="1" ht="14.1" customHeight="1" thickBot="1">
      <c r="A75" s="23"/>
      <c r="B75" s="6"/>
      <c r="C75" s="24"/>
      <c r="D75" s="380" t="s">
        <v>87</v>
      </c>
      <c r="E75" s="380"/>
      <c r="F75" s="17">
        <f>SUM(F71:F74)</f>
        <v>0</v>
      </c>
      <c r="G75"/>
      <c r="H75" s="5"/>
    </row>
    <row r="76" spans="1:9" s="1" customFormat="1">
      <c r="A76" s="25"/>
      <c r="B76" s="3"/>
      <c r="C76" s="26"/>
      <c r="D76" s="21"/>
      <c r="E76" s="21"/>
      <c r="F76" s="21"/>
      <c r="G76"/>
      <c r="H76" s="5"/>
    </row>
    <row r="77" spans="1:9" s="1" customFormat="1" ht="15.75" thickBot="1">
      <c r="A77" s="25"/>
      <c r="B77" s="3"/>
      <c r="C77" s="26"/>
      <c r="D77" s="21"/>
      <c r="E77" s="21"/>
      <c r="F77" s="21"/>
      <c r="G77"/>
      <c r="H77" s="5"/>
    </row>
    <row r="78" spans="1:9" s="14" customFormat="1" ht="19.5" customHeight="1" thickBot="1">
      <c r="A78" s="381" t="s">
        <v>37</v>
      </c>
      <c r="B78" s="382"/>
      <c r="C78" s="382"/>
      <c r="D78" s="382"/>
      <c r="E78" s="382"/>
      <c r="F78" s="383"/>
    </row>
    <row r="79" spans="1:9">
      <c r="A79" s="125"/>
      <c r="B79" s="126"/>
      <c r="C79" s="125"/>
      <c r="D79" s="125"/>
      <c r="E79" s="125"/>
      <c r="F79" s="125"/>
    </row>
    <row r="80" spans="1:9" ht="16.5" customHeight="1">
      <c r="A80" s="127" t="s">
        <v>16</v>
      </c>
      <c r="B80" s="128" t="s">
        <v>17</v>
      </c>
      <c r="C80" s="127"/>
      <c r="D80" s="127"/>
      <c r="E80" s="129"/>
      <c r="F80" s="139">
        <f>F11</f>
        <v>0</v>
      </c>
    </row>
    <row r="81" spans="1:6" ht="16.5" customHeight="1">
      <c r="A81" s="125"/>
      <c r="B81" s="130"/>
      <c r="C81" s="127"/>
      <c r="D81" s="127"/>
      <c r="E81" s="127"/>
      <c r="F81" s="140"/>
    </row>
    <row r="82" spans="1:6">
      <c r="A82" s="127" t="s">
        <v>18</v>
      </c>
      <c r="B82" s="128" t="s">
        <v>0</v>
      </c>
      <c r="C82" s="127"/>
      <c r="D82" s="127"/>
      <c r="E82" s="129"/>
      <c r="F82" s="139">
        <f>F20</f>
        <v>0</v>
      </c>
    </row>
    <row r="83" spans="1:6">
      <c r="A83" s="125"/>
      <c r="B83" s="130"/>
      <c r="C83" s="127"/>
      <c r="D83" s="127"/>
      <c r="E83" s="127"/>
      <c r="F83" s="140"/>
    </row>
    <row r="84" spans="1:6">
      <c r="A84" s="127" t="s">
        <v>20</v>
      </c>
      <c r="B84" s="128" t="s">
        <v>1</v>
      </c>
      <c r="C84" s="127"/>
      <c r="D84" s="127"/>
      <c r="E84" s="129"/>
      <c r="F84" s="139">
        <f>F25</f>
        <v>0</v>
      </c>
    </row>
    <row r="85" spans="1:6">
      <c r="A85" s="125"/>
      <c r="B85" s="130"/>
      <c r="C85" s="127"/>
      <c r="D85" s="127"/>
      <c r="E85" s="127"/>
      <c r="F85" s="140"/>
    </row>
    <row r="86" spans="1:6">
      <c r="A86" s="127" t="s">
        <v>22</v>
      </c>
      <c r="B86" s="128" t="s">
        <v>8</v>
      </c>
      <c r="C86" s="127"/>
      <c r="D86" s="127"/>
      <c r="E86" s="129"/>
      <c r="F86" s="139">
        <f>F52</f>
        <v>0</v>
      </c>
    </row>
    <row r="87" spans="1:6">
      <c r="A87" s="125"/>
      <c r="B87" s="130"/>
      <c r="C87" s="127"/>
      <c r="D87" s="127"/>
      <c r="E87" s="127"/>
      <c r="F87" s="140"/>
    </row>
    <row r="88" spans="1:6">
      <c r="A88" s="127" t="s">
        <v>26</v>
      </c>
      <c r="B88" s="128" t="s">
        <v>24</v>
      </c>
      <c r="C88" s="127"/>
      <c r="D88" s="127"/>
      <c r="E88" s="129"/>
      <c r="F88" s="139">
        <f>F58</f>
        <v>0</v>
      </c>
    </row>
    <row r="89" spans="1:6">
      <c r="A89" s="125"/>
      <c r="B89" s="130"/>
      <c r="C89" s="127"/>
      <c r="D89" s="127"/>
      <c r="E89" s="127"/>
      <c r="F89" s="140"/>
    </row>
    <row r="90" spans="1:6" ht="15.75" customHeight="1">
      <c r="A90" s="127" t="s">
        <v>93</v>
      </c>
      <c r="B90" s="130" t="s">
        <v>3</v>
      </c>
      <c r="C90" s="127"/>
      <c r="D90" s="127"/>
      <c r="E90" s="129"/>
      <c r="F90" s="139">
        <f>F63</f>
        <v>0</v>
      </c>
    </row>
    <row r="91" spans="1:6">
      <c r="A91" s="72"/>
      <c r="B91" s="358"/>
      <c r="C91" s="125"/>
      <c r="D91" s="125"/>
      <c r="E91" s="125"/>
      <c r="F91" s="359"/>
    </row>
    <row r="92" spans="1:6" ht="15.75" customHeight="1">
      <c r="A92" s="127" t="str">
        <f>A65</f>
        <v>VII</v>
      </c>
      <c r="B92" s="130" t="str">
        <f>B65</f>
        <v>Odvodnja</v>
      </c>
      <c r="C92" s="127"/>
      <c r="D92" s="127"/>
      <c r="E92" s="129"/>
      <c r="F92" s="139">
        <f>F68</f>
        <v>0</v>
      </c>
    </row>
    <row r="93" spans="1:6">
      <c r="A93" s="72"/>
      <c r="B93" s="358"/>
      <c r="C93" s="125"/>
      <c r="D93" s="125"/>
      <c r="E93" s="125"/>
      <c r="F93" s="360"/>
    </row>
    <row r="94" spans="1:6">
      <c r="A94" s="127" t="s">
        <v>125</v>
      </c>
      <c r="B94" s="130" t="s">
        <v>126</v>
      </c>
      <c r="C94" s="125"/>
      <c r="D94" s="125"/>
      <c r="E94" s="125"/>
      <c r="F94" s="361">
        <f>F75</f>
        <v>0</v>
      </c>
    </row>
    <row r="95" spans="1:6" ht="15.75" thickBot="1">
      <c r="A95" s="72"/>
      <c r="B95" s="358"/>
      <c r="C95" s="125"/>
      <c r="D95" s="125"/>
      <c r="E95" s="125"/>
      <c r="F95" s="360"/>
    </row>
    <row r="96" spans="1:6" ht="16.5" customHeight="1" thickBot="1">
      <c r="A96" s="73"/>
      <c r="B96" s="74" t="s">
        <v>38</v>
      </c>
      <c r="C96" s="74"/>
      <c r="D96" s="75"/>
      <c r="E96" s="74"/>
      <c r="F96" s="76">
        <f>SUM(F80:F94)</f>
        <v>0</v>
      </c>
    </row>
    <row r="97" spans="1:6" ht="15.75" thickBot="1">
      <c r="A97" s="133"/>
      <c r="B97" s="133"/>
      <c r="C97" s="134"/>
      <c r="D97" s="135"/>
      <c r="E97" s="134"/>
      <c r="F97" s="134"/>
    </row>
    <row r="98" spans="1:6" ht="15.75" thickBot="1">
      <c r="A98" s="73"/>
      <c r="B98" s="74" t="s">
        <v>39</v>
      </c>
      <c r="C98" s="74"/>
      <c r="D98" s="75"/>
      <c r="E98" s="74"/>
      <c r="F98" s="76">
        <f>F96*0.25</f>
        <v>0</v>
      </c>
    </row>
    <row r="99" spans="1:6" ht="15.75" thickBot="1">
      <c r="A99" s="133"/>
      <c r="B99" s="133"/>
      <c r="C99" s="134"/>
      <c r="D99" s="136"/>
      <c r="E99" s="137"/>
      <c r="F99" s="136"/>
    </row>
    <row r="100" spans="1:6" ht="15.75" thickBot="1">
      <c r="A100" s="73"/>
      <c r="B100" s="74" t="s">
        <v>40</v>
      </c>
      <c r="C100" s="74"/>
      <c r="D100" s="75"/>
      <c r="E100" s="74"/>
      <c r="F100" s="76">
        <f>F96+F98</f>
        <v>0</v>
      </c>
    </row>
    <row r="101" spans="1:6" ht="15.75">
      <c r="A101" s="77"/>
      <c r="B101" s="387"/>
      <c r="C101" s="387"/>
      <c r="D101" s="135"/>
      <c r="E101" s="134"/>
      <c r="F101" s="134"/>
    </row>
    <row r="102" spans="1:6" ht="15" customHeight="1">
      <c r="A102" s="133"/>
      <c r="B102" s="133"/>
      <c r="C102" s="378" t="s">
        <v>41</v>
      </c>
      <c r="D102" s="378"/>
      <c r="E102" s="378"/>
      <c r="F102" s="134"/>
    </row>
    <row r="103" spans="1:6" ht="6.75" customHeight="1">
      <c r="A103" s="133"/>
      <c r="B103" s="133"/>
      <c r="C103" s="78"/>
      <c r="D103" s="276"/>
      <c r="E103" s="78"/>
      <c r="F103" s="134"/>
    </row>
    <row r="104" spans="1:6" ht="15" customHeight="1">
      <c r="A104" s="133"/>
      <c r="B104" s="133"/>
      <c r="C104" s="378" t="s">
        <v>42</v>
      </c>
      <c r="D104" s="378"/>
      <c r="E104" s="378"/>
      <c r="F104" s="134"/>
    </row>
    <row r="105" spans="1:6">
      <c r="D105" s="79"/>
      <c r="E105" s="79"/>
      <c r="F105" s="79"/>
    </row>
    <row r="106" spans="1:6">
      <c r="D106" s="79"/>
      <c r="E106" s="79"/>
      <c r="F106" s="79"/>
    </row>
    <row r="107" spans="1:6">
      <c r="D107" s="79"/>
      <c r="E107" s="79"/>
      <c r="F107" s="79"/>
    </row>
    <row r="108" spans="1:6">
      <c r="D108" s="79"/>
      <c r="E108" s="79"/>
      <c r="F108" s="79"/>
    </row>
    <row r="109" spans="1:6">
      <c r="D109" s="79"/>
      <c r="E109" s="79"/>
      <c r="F109" s="79"/>
    </row>
    <row r="110" spans="1:6">
      <c r="D110" s="79"/>
      <c r="E110" s="79"/>
      <c r="F110" s="79"/>
    </row>
    <row r="111" spans="1:6">
      <c r="D111" s="79"/>
      <c r="E111" s="79"/>
      <c r="F111" s="79"/>
    </row>
  </sheetData>
  <mergeCells count="12">
    <mergeCell ref="C104:E104"/>
    <mergeCell ref="D11:E11"/>
    <mergeCell ref="D20:E20"/>
    <mergeCell ref="D25:E25"/>
    <mergeCell ref="D52:E52"/>
    <mergeCell ref="D58:E58"/>
    <mergeCell ref="D63:E63"/>
    <mergeCell ref="D68:E68"/>
    <mergeCell ref="D75:E75"/>
    <mergeCell ref="A78:F78"/>
    <mergeCell ref="B101:C101"/>
    <mergeCell ref="C102:E10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3C0D-0514-4758-9436-63FD94B46380}">
  <dimension ref="A1:N111"/>
  <sheetViews>
    <sheetView view="pageBreakPreview" topLeftCell="A79" zoomScale="120" zoomScaleNormal="100" zoomScaleSheetLayoutView="120" workbookViewId="0">
      <selection activeCell="J24" sqref="J24"/>
    </sheetView>
  </sheetViews>
  <sheetFormatPr defaultColWidth="8.85546875" defaultRowHeight="15"/>
  <cols>
    <col min="1" max="1" width="5.42578125" style="8" customWidth="1"/>
    <col min="2" max="2" width="53.7109375" customWidth="1"/>
    <col min="3" max="3" width="8.28515625" style="8" customWidth="1"/>
    <col min="4" max="4" width="10.42578125" style="8" customWidth="1"/>
    <col min="5" max="5" width="10.140625" style="8" customWidth="1"/>
    <col min="6" max="6" width="13.7109375" style="8" customWidth="1"/>
  </cols>
  <sheetData>
    <row r="1" spans="1:8" ht="15.75" thickBot="1">
      <c r="A1" s="80" t="s">
        <v>11</v>
      </c>
      <c r="B1" s="9" t="s">
        <v>12</v>
      </c>
      <c r="C1" s="9" t="s">
        <v>13</v>
      </c>
      <c r="D1" s="9" t="s">
        <v>14</v>
      </c>
      <c r="E1" s="9" t="s">
        <v>15</v>
      </c>
      <c r="F1" s="10" t="s">
        <v>10</v>
      </c>
    </row>
    <row r="2" spans="1:8" ht="15.75" thickBot="1"/>
    <row r="3" spans="1:8" s="14" customFormat="1" ht="15.75" thickBot="1">
      <c r="A3" s="157" t="s">
        <v>16</v>
      </c>
      <c r="B3" s="158" t="s">
        <v>17</v>
      </c>
      <c r="C3" s="158"/>
      <c r="D3" s="158"/>
      <c r="E3" s="158"/>
      <c r="F3" s="159"/>
    </row>
    <row r="4" spans="1:8" s="1" customFormat="1" ht="78" customHeight="1">
      <c r="A4" s="160">
        <v>1</v>
      </c>
      <c r="B4" s="161" t="s">
        <v>88</v>
      </c>
      <c r="C4" s="162"/>
      <c r="D4" s="163"/>
      <c r="E4" s="163"/>
      <c r="F4" s="164"/>
    </row>
    <row r="5" spans="1:8" s="91" customFormat="1" ht="12.75">
      <c r="A5" s="165"/>
      <c r="B5" s="166" t="s">
        <v>70</v>
      </c>
      <c r="C5" s="167" t="s">
        <v>9</v>
      </c>
      <c r="D5" s="168">
        <v>7.6</v>
      </c>
      <c r="E5" s="168"/>
      <c r="F5" s="169">
        <f>ROUND(D5*E5,2)</f>
        <v>0</v>
      </c>
    </row>
    <row r="6" spans="1:8" s="232" customFormat="1" ht="84.95" customHeight="1">
      <c r="A6" s="33">
        <v>2</v>
      </c>
      <c r="B6" s="240" t="s">
        <v>102</v>
      </c>
      <c r="C6" s="228"/>
      <c r="D6" s="229"/>
      <c r="E6" s="230"/>
      <c r="F6" s="231"/>
    </row>
    <row r="7" spans="1:8" s="232" customFormat="1" ht="12.75">
      <c r="A7" s="233"/>
      <c r="B7" s="237" t="s">
        <v>70</v>
      </c>
      <c r="C7" s="238" t="s">
        <v>9</v>
      </c>
      <c r="D7" s="239">
        <v>1.4</v>
      </c>
      <c r="E7" s="235"/>
      <c r="F7" s="236">
        <f>ROUND(D7*E7,2)</f>
        <v>0</v>
      </c>
    </row>
    <row r="8" spans="1:8" s="232" customFormat="1" ht="75" customHeight="1">
      <c r="A8" s="33">
        <v>3</v>
      </c>
      <c r="B8" s="243" t="s">
        <v>103</v>
      </c>
      <c r="C8" s="244"/>
      <c r="D8" s="229"/>
      <c r="E8" s="241"/>
      <c r="F8" s="242"/>
      <c r="H8" s="245"/>
    </row>
    <row r="9" spans="1:8" s="232" customFormat="1" ht="15" customHeight="1">
      <c r="A9" s="233"/>
      <c r="B9" s="246" t="s">
        <v>99</v>
      </c>
      <c r="C9" s="247" t="s">
        <v>100</v>
      </c>
      <c r="D9" s="234">
        <v>1</v>
      </c>
      <c r="E9" s="235"/>
      <c r="F9" s="105">
        <f>ROUND(D9*E9,2)</f>
        <v>0</v>
      </c>
      <c r="H9" s="245"/>
    </row>
    <row r="10" spans="1:8" ht="105" customHeight="1">
      <c r="A10" s="160">
        <v>4</v>
      </c>
      <c r="B10" s="170" t="s">
        <v>75</v>
      </c>
      <c r="C10" s="171"/>
      <c r="D10" s="172"/>
      <c r="E10" s="173"/>
      <c r="F10" s="174"/>
    </row>
    <row r="11" spans="1:8">
      <c r="A11" s="175"/>
      <c r="B11" s="176" t="s">
        <v>73</v>
      </c>
      <c r="C11" s="177" t="s">
        <v>74</v>
      </c>
      <c r="D11" s="178">
        <v>16</v>
      </c>
      <c r="E11" s="179"/>
      <c r="F11" s="180">
        <f>ROUND(D11*E11,2)</f>
        <v>0</v>
      </c>
      <c r="G11" s="217"/>
    </row>
    <row r="12" spans="1:8" ht="78" customHeight="1">
      <c r="A12" s="219">
        <v>5</v>
      </c>
      <c r="B12" s="99" t="s">
        <v>101</v>
      </c>
      <c r="C12" s="220"/>
      <c r="D12" s="221"/>
      <c r="E12" s="222"/>
      <c r="F12" s="223"/>
    </row>
    <row r="13" spans="1:8">
      <c r="A13" s="16"/>
      <c r="B13" s="224" t="s">
        <v>73</v>
      </c>
      <c r="C13" s="101" t="s">
        <v>74</v>
      </c>
      <c r="D13" s="225">
        <v>10</v>
      </c>
      <c r="E13" s="226"/>
      <c r="F13" s="227">
        <f>ROUND(D13*E13,2)</f>
        <v>0</v>
      </c>
    </row>
    <row r="14" spans="1:8" s="1" customFormat="1" ht="105" customHeight="1">
      <c r="A14" s="219">
        <v>6</v>
      </c>
      <c r="B14" s="248" t="s">
        <v>104</v>
      </c>
      <c r="C14" s="249"/>
      <c r="D14" s="118"/>
      <c r="E14" s="250"/>
      <c r="F14" s="251"/>
      <c r="H14" s="5"/>
    </row>
    <row r="15" spans="1:8">
      <c r="A15" s="252"/>
      <c r="B15" s="147" t="s">
        <v>70</v>
      </c>
      <c r="C15" s="148" t="s">
        <v>9</v>
      </c>
      <c r="D15" s="149">
        <v>4.2</v>
      </c>
      <c r="E15" s="253"/>
      <c r="F15" s="254">
        <f>ROUND(D15*E15,2)</f>
        <v>0</v>
      </c>
      <c r="G15" s="155"/>
    </row>
    <row r="16" spans="1:8" ht="117" customHeight="1">
      <c r="A16" s="33">
        <v>7</v>
      </c>
      <c r="B16" s="99" t="s">
        <v>94</v>
      </c>
      <c r="C16" s="35"/>
      <c r="D16" s="36"/>
      <c r="E16" s="36"/>
      <c r="F16" s="37"/>
    </row>
    <row r="17" spans="1:7" s="2" customFormat="1">
      <c r="A17" s="98" t="s">
        <v>78</v>
      </c>
      <c r="B17" s="195" t="s">
        <v>95</v>
      </c>
      <c r="C17" s="196" t="s">
        <v>74</v>
      </c>
      <c r="D17" s="36">
        <v>5.5</v>
      </c>
      <c r="E17" s="36"/>
      <c r="F17" s="107">
        <f t="shared" ref="F17" si="0">ROUND(D17*E17,2)</f>
        <v>0</v>
      </c>
      <c r="G17" s="217"/>
    </row>
    <row r="18" spans="1:7" s="2" customFormat="1" ht="15.75" thickBot="1">
      <c r="A18" s="16" t="s">
        <v>79</v>
      </c>
      <c r="B18" s="197" t="s">
        <v>96</v>
      </c>
      <c r="C18" s="198" t="s">
        <v>74</v>
      </c>
      <c r="D18" s="36">
        <v>5.5</v>
      </c>
      <c r="E18" s="40"/>
      <c r="F18" s="105">
        <f>ROUND(D18*E18,2)</f>
        <v>0</v>
      </c>
    </row>
    <row r="19" spans="1:7" s="1" customFormat="1" ht="15.75" thickBot="1">
      <c r="A19" s="181"/>
      <c r="B19" s="182"/>
      <c r="C19" s="183"/>
      <c r="D19" s="388" t="s">
        <v>29</v>
      </c>
      <c r="E19" s="388"/>
      <c r="F19" s="184">
        <f>SUM(F5:F18)</f>
        <v>0</v>
      </c>
    </row>
    <row r="20" spans="1:7" s="1" customFormat="1" ht="15.75" thickBot="1">
      <c r="A20" s="18"/>
      <c r="B20" s="4"/>
      <c r="C20" s="19"/>
      <c r="D20" s="19"/>
      <c r="E20" s="20"/>
      <c r="F20" s="21"/>
    </row>
    <row r="21" spans="1:7" s="14" customFormat="1" ht="15.75" thickBot="1">
      <c r="A21" s="11" t="s">
        <v>18</v>
      </c>
      <c r="B21" s="12" t="s">
        <v>0</v>
      </c>
      <c r="C21" s="12"/>
      <c r="D21" s="12"/>
      <c r="E21" s="22"/>
      <c r="F21" s="13"/>
    </row>
    <row r="22" spans="1:7" s="1" customFormat="1" ht="128.1" customHeight="1">
      <c r="A22" s="95">
        <v>1</v>
      </c>
      <c r="B22" s="99" t="s">
        <v>105</v>
      </c>
      <c r="C22" s="122"/>
      <c r="D22" s="123"/>
      <c r="E22" s="123"/>
      <c r="F22" s="124"/>
      <c r="G22" s="144"/>
    </row>
    <row r="23" spans="1:7" s="91" customFormat="1" ht="14.25">
      <c r="A23" s="16"/>
      <c r="B23" s="96" t="s">
        <v>71</v>
      </c>
      <c r="C23" s="101" t="s">
        <v>28</v>
      </c>
      <c r="D23" s="100">
        <v>2.9</v>
      </c>
      <c r="E23" s="100"/>
      <c r="F23" s="105">
        <f>ROUND(D23*E23,2)</f>
        <v>0</v>
      </c>
    </row>
    <row r="24" spans="1:7" s="1" customFormat="1" ht="111.95" customHeight="1">
      <c r="A24" s="98">
        <v>2</v>
      </c>
      <c r="B24" s="99" t="s">
        <v>76</v>
      </c>
      <c r="C24" s="104"/>
      <c r="D24" s="106"/>
      <c r="E24" s="106"/>
      <c r="F24" s="102"/>
      <c r="G24" s="144"/>
    </row>
    <row r="25" spans="1:7" s="91" customFormat="1" thickBot="1">
      <c r="A25" s="16"/>
      <c r="B25" s="96" t="s">
        <v>71</v>
      </c>
      <c r="C25" s="101" t="s">
        <v>28</v>
      </c>
      <c r="D25" s="100">
        <v>6.6</v>
      </c>
      <c r="E25" s="100"/>
      <c r="F25" s="105">
        <f>ROUND(D25*E25,2)</f>
        <v>0</v>
      </c>
    </row>
    <row r="26" spans="1:7" s="1" customFormat="1" ht="15.75" thickBot="1">
      <c r="A26" s="23"/>
      <c r="B26" s="6"/>
      <c r="C26" s="24"/>
      <c r="D26" s="380" t="s">
        <v>30</v>
      </c>
      <c r="E26" s="380"/>
      <c r="F26" s="17">
        <f>SUM(F23:F25)</f>
        <v>0</v>
      </c>
    </row>
    <row r="27" spans="1:7" s="1" customFormat="1" ht="15.75" thickBot="1">
      <c r="A27" s="186"/>
      <c r="B27" s="187"/>
      <c r="C27" s="188"/>
      <c r="D27" s="189"/>
      <c r="E27" s="190"/>
      <c r="F27" s="190"/>
      <c r="G27" s="194"/>
    </row>
    <row r="28" spans="1:7" s="14" customFormat="1" ht="15.75" thickBot="1">
      <c r="A28" s="11" t="s">
        <v>20</v>
      </c>
      <c r="B28" s="12" t="s">
        <v>19</v>
      </c>
      <c r="C28" s="22"/>
      <c r="D28" s="22"/>
      <c r="E28" s="22"/>
      <c r="F28" s="13"/>
    </row>
    <row r="29" spans="1:7" s="1" customFormat="1" ht="73.5" customHeight="1">
      <c r="A29" s="95">
        <v>1</v>
      </c>
      <c r="B29" s="210" t="s">
        <v>77</v>
      </c>
      <c r="C29" s="122"/>
      <c r="D29" s="123"/>
      <c r="E29" s="123"/>
      <c r="F29" s="202"/>
      <c r="G29" s="144"/>
    </row>
    <row r="30" spans="1:7" s="91" customFormat="1" ht="13.5" thickBot="1">
      <c r="A30" s="211"/>
      <c r="B30" s="215" t="s">
        <v>70</v>
      </c>
      <c r="C30" s="214" t="s">
        <v>9</v>
      </c>
      <c r="D30" s="213">
        <v>42.5</v>
      </c>
      <c r="E30" s="213"/>
      <c r="F30" s="212">
        <f>ROUND(D30*E30,2)</f>
        <v>0</v>
      </c>
    </row>
    <row r="31" spans="1:7" s="1" customFormat="1" ht="15.75" thickBot="1">
      <c r="A31" s="23"/>
      <c r="B31" s="6"/>
      <c r="C31" s="24"/>
      <c r="D31" s="380" t="s">
        <v>31</v>
      </c>
      <c r="E31" s="380"/>
      <c r="F31" s="17">
        <f>SUM(F30)</f>
        <v>0</v>
      </c>
    </row>
    <row r="32" spans="1:7" ht="15.75" thickBot="1">
      <c r="A32" s="27"/>
      <c r="B32" s="27"/>
      <c r="C32" s="27"/>
      <c r="D32" s="27"/>
      <c r="E32" s="27"/>
      <c r="F32" s="27"/>
      <c r="G32" s="192"/>
    </row>
    <row r="33" spans="1:14" s="14" customFormat="1" ht="15.75" thickBot="1">
      <c r="A33" s="11" t="s">
        <v>22</v>
      </c>
      <c r="B33" s="12" t="s">
        <v>21</v>
      </c>
      <c r="C33" s="22"/>
      <c r="D33" s="22"/>
      <c r="E33" s="22"/>
      <c r="F33" s="13"/>
    </row>
    <row r="34" spans="1:14" ht="65.099999999999994" customHeight="1">
      <c r="A34" s="28">
        <v>1</v>
      </c>
      <c r="B34" s="29" t="s">
        <v>82</v>
      </c>
      <c r="C34" s="30"/>
      <c r="D34" s="31"/>
      <c r="E34" s="31"/>
      <c r="F34" s="32"/>
    </row>
    <row r="35" spans="1:14" s="2" customFormat="1">
      <c r="A35" s="98" t="s">
        <v>78</v>
      </c>
      <c r="B35" s="34" t="s">
        <v>23</v>
      </c>
      <c r="C35" s="35" t="s">
        <v>32</v>
      </c>
      <c r="D35" s="36">
        <v>6.6</v>
      </c>
      <c r="E35" s="36"/>
      <c r="F35" s="107">
        <f t="shared" ref="F35" si="1">ROUND(D35*E35,2)</f>
        <v>0</v>
      </c>
      <c r="G35" s="144"/>
    </row>
    <row r="36" spans="1:14" s="2" customFormat="1">
      <c r="A36" s="16" t="s">
        <v>79</v>
      </c>
      <c r="B36" s="38" t="s">
        <v>43</v>
      </c>
      <c r="C36" s="39" t="s">
        <v>5</v>
      </c>
      <c r="D36" s="40">
        <v>160</v>
      </c>
      <c r="E36" s="40"/>
      <c r="F36" s="105">
        <f>ROUND(D36*E36,2)</f>
        <v>0</v>
      </c>
    </row>
    <row r="37" spans="1:14" s="142" customFormat="1" ht="81.75" customHeight="1">
      <c r="A37" s="108">
        <v>2</v>
      </c>
      <c r="B37" s="109" t="s">
        <v>44</v>
      </c>
      <c r="C37" s="110"/>
      <c r="D37" s="111"/>
      <c r="E37" s="112"/>
      <c r="F37" s="113"/>
    </row>
    <row r="38" spans="1:14">
      <c r="A38" s="114" t="s">
        <v>78</v>
      </c>
      <c r="B38" s="41" t="s">
        <v>6</v>
      </c>
      <c r="C38" s="15" t="s">
        <v>27</v>
      </c>
      <c r="D38" s="42">
        <v>100</v>
      </c>
      <c r="E38" s="43"/>
      <c r="F38" s="107">
        <f>ROUND(D38*E38,2)</f>
        <v>0</v>
      </c>
    </row>
    <row r="39" spans="1:14" s="1" customFormat="1">
      <c r="A39" s="114" t="s">
        <v>79</v>
      </c>
      <c r="B39" s="44" t="s">
        <v>23</v>
      </c>
      <c r="C39" s="35" t="s">
        <v>32</v>
      </c>
      <c r="D39" s="45">
        <v>5</v>
      </c>
      <c r="E39" s="46"/>
      <c r="F39" s="107">
        <f>ROUND(D39*E39,2)</f>
        <v>0</v>
      </c>
    </row>
    <row r="40" spans="1:14" ht="15.75" customHeight="1">
      <c r="A40" s="114" t="s">
        <v>80</v>
      </c>
      <c r="B40" s="47" t="s">
        <v>43</v>
      </c>
      <c r="C40" s="39" t="s">
        <v>5</v>
      </c>
      <c r="D40" s="40">
        <v>235</v>
      </c>
      <c r="E40" s="40"/>
      <c r="F40" s="105">
        <f>ROUND(D40*E40,2)</f>
        <v>0</v>
      </c>
    </row>
    <row r="41" spans="1:14" ht="70.5" customHeight="1">
      <c r="A41" s="115">
        <v>3</v>
      </c>
      <c r="B41" s="116" t="s">
        <v>97</v>
      </c>
      <c r="C41" s="117"/>
      <c r="D41" s="118"/>
      <c r="E41" s="118"/>
      <c r="F41" s="119"/>
    </row>
    <row r="42" spans="1:14" s="91" customFormat="1" ht="14.25">
      <c r="A42" s="16"/>
      <c r="B42" s="150" t="s">
        <v>72</v>
      </c>
      <c r="C42" s="101" t="s">
        <v>28</v>
      </c>
      <c r="D42" s="100">
        <v>17.5</v>
      </c>
      <c r="E42" s="100"/>
      <c r="F42" s="105">
        <f>ROUND(D42*E42,2)</f>
        <v>0</v>
      </c>
    </row>
    <row r="43" spans="1:14" s="1" customFormat="1" ht="87" customHeight="1">
      <c r="A43" s="103">
        <v>4</v>
      </c>
      <c r="B43" s="151" t="s">
        <v>90</v>
      </c>
      <c r="C43" s="143"/>
      <c r="D43" s="106"/>
      <c r="E43" s="106"/>
      <c r="F43" s="102"/>
      <c r="H43" s="145"/>
      <c r="I43" s="145"/>
      <c r="J43" s="145"/>
      <c r="K43" s="145"/>
      <c r="L43" s="2"/>
      <c r="M43" s="2"/>
      <c r="N43" s="146"/>
    </row>
    <row r="44" spans="1:14">
      <c r="A44" s="185"/>
      <c r="B44" s="96" t="s">
        <v>70</v>
      </c>
      <c r="C44" s="101" t="s">
        <v>9</v>
      </c>
      <c r="D44" s="149">
        <v>1.4</v>
      </c>
      <c r="E44" s="148"/>
      <c r="F44" s="97">
        <f>ROUND(D44*E44,2)</f>
        <v>0</v>
      </c>
    </row>
    <row r="45" spans="1:14" ht="70.5" customHeight="1">
      <c r="A45" s="33">
        <v>5</v>
      </c>
      <c r="B45" s="34" t="s">
        <v>91</v>
      </c>
      <c r="C45" s="35"/>
      <c r="D45" s="36"/>
      <c r="E45" s="121"/>
      <c r="F45" s="37"/>
    </row>
    <row r="46" spans="1:14" s="5" customFormat="1" ht="43.5" customHeight="1">
      <c r="A46" s="33"/>
      <c r="B46" s="34" t="s">
        <v>33</v>
      </c>
      <c r="C46" s="35"/>
      <c r="D46" s="121"/>
      <c r="E46" s="48"/>
      <c r="F46" s="37"/>
    </row>
    <row r="47" spans="1:14" s="5" customFormat="1">
      <c r="A47" s="114" t="s">
        <v>78</v>
      </c>
      <c r="B47" s="34" t="s">
        <v>6</v>
      </c>
      <c r="C47" s="15" t="s">
        <v>27</v>
      </c>
      <c r="D47" s="49">
        <v>10.199999999999999</v>
      </c>
      <c r="E47" s="36"/>
      <c r="F47" s="107">
        <f>ROUND(D47*E47,2)</f>
        <v>0</v>
      </c>
    </row>
    <row r="48" spans="1:14" s="5" customFormat="1">
      <c r="A48" s="114" t="s">
        <v>79</v>
      </c>
      <c r="B48" s="34" t="s">
        <v>23</v>
      </c>
      <c r="C48" s="35" t="s">
        <v>32</v>
      </c>
      <c r="D48" s="53">
        <v>4.5</v>
      </c>
      <c r="E48" s="36"/>
      <c r="F48" s="107">
        <f>ROUND(D48*E48,2)</f>
        <v>0</v>
      </c>
    </row>
    <row r="49" spans="1:13" s="5" customFormat="1" ht="15.75" customHeight="1">
      <c r="A49" s="16" t="s">
        <v>80</v>
      </c>
      <c r="B49" s="62" t="s">
        <v>43</v>
      </c>
      <c r="C49" s="63" t="s">
        <v>5</v>
      </c>
      <c r="D49" s="218">
        <v>205</v>
      </c>
      <c r="E49" s="54"/>
      <c r="F49" s="105">
        <f>ROUND(D49*E49,2)</f>
        <v>0</v>
      </c>
    </row>
    <row r="50" spans="1:13" s="5" customFormat="1" ht="45" customHeight="1">
      <c r="A50" s="55">
        <v>6</v>
      </c>
      <c r="B50" s="56" t="s">
        <v>83</v>
      </c>
      <c r="C50" s="57"/>
      <c r="D50" s="58"/>
      <c r="E50" s="59"/>
      <c r="F50" s="60"/>
    </row>
    <row r="51" spans="1:13" s="5" customFormat="1" ht="60.6" customHeight="1">
      <c r="A51" s="50"/>
      <c r="B51" s="61" t="s">
        <v>25</v>
      </c>
      <c r="C51" s="52"/>
      <c r="D51" s="120"/>
      <c r="E51" s="48"/>
      <c r="F51" s="37"/>
    </row>
    <row r="52" spans="1:13">
      <c r="A52" s="114" t="s">
        <v>78</v>
      </c>
      <c r="B52" s="51" t="s">
        <v>6</v>
      </c>
      <c r="C52" s="15" t="s">
        <v>27</v>
      </c>
      <c r="D52" s="53">
        <v>17</v>
      </c>
      <c r="E52" s="36"/>
      <c r="F52" s="107">
        <f>ROUND(D52*E52,2)</f>
        <v>0</v>
      </c>
    </row>
    <row r="53" spans="1:13">
      <c r="A53" s="114" t="s">
        <v>79</v>
      </c>
      <c r="B53" s="51" t="s">
        <v>4</v>
      </c>
      <c r="C53" s="52" t="s">
        <v>2</v>
      </c>
      <c r="D53" s="53">
        <v>32</v>
      </c>
      <c r="E53" s="36"/>
      <c r="F53" s="107">
        <f>ROUND(D53*E53,2)</f>
        <v>0</v>
      </c>
    </row>
    <row r="54" spans="1:13" s="5" customFormat="1">
      <c r="A54" s="114" t="s">
        <v>80</v>
      </c>
      <c r="B54" s="34" t="s">
        <v>23</v>
      </c>
      <c r="C54" s="35" t="s">
        <v>32</v>
      </c>
      <c r="D54" s="53">
        <v>0.85</v>
      </c>
      <c r="E54" s="36"/>
      <c r="F54" s="107">
        <f>ROUND(D54*E54,2)</f>
        <v>0</v>
      </c>
    </row>
    <row r="55" spans="1:13" s="5" customFormat="1">
      <c r="A55" s="16" t="s">
        <v>81</v>
      </c>
      <c r="B55" s="62" t="s">
        <v>43</v>
      </c>
      <c r="C55" s="63" t="s">
        <v>5</v>
      </c>
      <c r="D55" s="54">
        <v>4.7</v>
      </c>
      <c r="E55" s="40"/>
      <c r="F55" s="105">
        <f>ROUND(D55*E55,2)</f>
        <v>0</v>
      </c>
    </row>
    <row r="56" spans="1:13" ht="49.5" customHeight="1">
      <c r="A56" s="55">
        <v>7</v>
      </c>
      <c r="B56" s="255" t="s">
        <v>106</v>
      </c>
      <c r="C56" s="256"/>
      <c r="D56" s="257"/>
      <c r="E56" s="257"/>
      <c r="F56" s="258"/>
      <c r="H56" s="5"/>
      <c r="J56" s="217"/>
    </row>
    <row r="57" spans="1:13">
      <c r="A57" s="114" t="s">
        <v>78</v>
      </c>
      <c r="B57" s="51" t="s">
        <v>109</v>
      </c>
      <c r="C57" s="15" t="s">
        <v>27</v>
      </c>
      <c r="D57" s="53">
        <v>0.45</v>
      </c>
      <c r="E57" s="36"/>
      <c r="F57" s="107">
        <f>ROUND(D57*E57,2)</f>
        <v>0</v>
      </c>
    </row>
    <row r="58" spans="1:13">
      <c r="A58" s="259" t="s">
        <v>79</v>
      </c>
      <c r="B58" s="51" t="s">
        <v>6</v>
      </c>
      <c r="C58" s="104" t="s">
        <v>74</v>
      </c>
      <c r="D58" s="260">
        <v>0.5</v>
      </c>
      <c r="E58" s="260"/>
      <c r="F58" s="261">
        <f>D58*E58</f>
        <v>0</v>
      </c>
      <c r="G58" s="262"/>
      <c r="H58" s="5"/>
      <c r="J58" s="217"/>
    </row>
    <row r="59" spans="1:13" ht="15.75" customHeight="1">
      <c r="A59" s="263" t="s">
        <v>80</v>
      </c>
      <c r="B59" s="51" t="s">
        <v>107</v>
      </c>
      <c r="C59" s="264" t="s">
        <v>5</v>
      </c>
      <c r="D59" s="265">
        <v>16</v>
      </c>
      <c r="E59" s="266"/>
      <c r="F59" s="261">
        <f>D59*E59</f>
        <v>0</v>
      </c>
      <c r="G59" s="262"/>
      <c r="H59" s="5"/>
      <c r="J59" s="217"/>
    </row>
    <row r="60" spans="1:13">
      <c r="A60" s="267" t="s">
        <v>81</v>
      </c>
      <c r="B60" s="62" t="s">
        <v>23</v>
      </c>
      <c r="C60" s="268" t="s">
        <v>28</v>
      </c>
      <c r="D60" s="269">
        <v>0.45</v>
      </c>
      <c r="E60" s="270"/>
      <c r="F60" s="271">
        <f>D60*E60</f>
        <v>0</v>
      </c>
      <c r="G60" s="262"/>
      <c r="H60" s="5"/>
      <c r="J60" s="217"/>
    </row>
    <row r="61" spans="1:13" ht="70.349999999999994" customHeight="1">
      <c r="A61" s="50">
        <v>8</v>
      </c>
      <c r="B61" s="272" t="s">
        <v>108</v>
      </c>
      <c r="C61" s="273"/>
      <c r="D61" s="257"/>
      <c r="E61" s="257"/>
      <c r="F61" s="258"/>
      <c r="H61" s="5"/>
      <c r="J61" s="217"/>
    </row>
    <row r="62" spans="1:13">
      <c r="A62" s="114" t="s">
        <v>78</v>
      </c>
      <c r="B62" s="51" t="s">
        <v>6</v>
      </c>
      <c r="C62" s="104" t="s">
        <v>74</v>
      </c>
      <c r="D62" s="260">
        <v>0.45</v>
      </c>
      <c r="E62" s="260"/>
      <c r="F62" s="261">
        <f>D62*E62</f>
        <v>0</v>
      </c>
      <c r="G62" s="262"/>
      <c r="H62" s="5"/>
      <c r="J62" s="217"/>
      <c r="M62" s="274"/>
    </row>
    <row r="63" spans="1:13" ht="15.75" customHeight="1">
      <c r="A63" s="259" t="s">
        <v>79</v>
      </c>
      <c r="B63" s="51" t="s">
        <v>107</v>
      </c>
      <c r="C63" s="264" t="s">
        <v>5</v>
      </c>
      <c r="D63" s="265">
        <v>3</v>
      </c>
      <c r="E63" s="266"/>
      <c r="F63" s="261">
        <f>D63*E63</f>
        <v>0</v>
      </c>
      <c r="G63" s="262"/>
      <c r="H63" s="5"/>
      <c r="J63" s="275"/>
      <c r="M63" s="274"/>
    </row>
    <row r="64" spans="1:13">
      <c r="A64" s="267" t="s">
        <v>80</v>
      </c>
      <c r="B64" s="62" t="s">
        <v>23</v>
      </c>
      <c r="C64" s="268" t="s">
        <v>28</v>
      </c>
      <c r="D64" s="269">
        <v>0.9</v>
      </c>
      <c r="E64" s="270"/>
      <c r="F64" s="271">
        <f>D64*E64</f>
        <v>0</v>
      </c>
      <c r="G64" s="262"/>
      <c r="H64" s="5"/>
      <c r="J64" s="217"/>
      <c r="M64" s="274"/>
    </row>
    <row r="65" spans="1:8" ht="99.6" customHeight="1">
      <c r="A65" s="50">
        <v>9</v>
      </c>
      <c r="B65" s="138" t="s">
        <v>84</v>
      </c>
      <c r="C65" s="15"/>
      <c r="D65" s="209"/>
      <c r="E65" s="199"/>
      <c r="F65" s="107"/>
    </row>
    <row r="66" spans="1:8" ht="15.75" thickBot="1">
      <c r="A66" s="216"/>
      <c r="B66" s="156" t="s">
        <v>98</v>
      </c>
      <c r="C66" s="67" t="s">
        <v>35</v>
      </c>
      <c r="D66" s="153">
        <v>45</v>
      </c>
      <c r="E66" s="152"/>
      <c r="F66" s="204">
        <f>ROUND(D66*E66,2)</f>
        <v>0</v>
      </c>
      <c r="G66" s="154"/>
    </row>
    <row r="67" spans="1:8" s="1" customFormat="1" ht="15.75" thickBot="1">
      <c r="A67" s="23"/>
      <c r="B67" s="6"/>
      <c r="C67" s="24"/>
      <c r="D67" s="380" t="s">
        <v>34</v>
      </c>
      <c r="E67" s="380"/>
      <c r="F67" s="17">
        <f>SUM(F34:F66)</f>
        <v>0</v>
      </c>
    </row>
    <row r="68" spans="1:8" s="1" customFormat="1" ht="15.75" thickBot="1">
      <c r="A68" s="25"/>
      <c r="B68" s="3"/>
      <c r="C68" s="26"/>
      <c r="D68" s="21"/>
      <c r="E68" s="21"/>
      <c r="F68" s="21"/>
    </row>
    <row r="69" spans="1:8" s="14" customFormat="1" ht="15.75" thickBot="1">
      <c r="A69" s="11" t="s">
        <v>26</v>
      </c>
      <c r="B69" s="12" t="s">
        <v>24</v>
      </c>
      <c r="C69" s="22"/>
      <c r="D69" s="22"/>
      <c r="E69" s="22"/>
      <c r="F69" s="13"/>
    </row>
    <row r="70" spans="1:8" s="14" customFormat="1" ht="191.25">
      <c r="A70" s="28">
        <v>1</v>
      </c>
      <c r="B70" s="64" t="s">
        <v>85</v>
      </c>
      <c r="C70" s="65"/>
      <c r="D70" s="65"/>
      <c r="E70" s="65"/>
      <c r="F70" s="66"/>
    </row>
    <row r="71" spans="1:8" ht="231">
      <c r="A71" s="50"/>
      <c r="B71" s="206" t="s">
        <v>92</v>
      </c>
      <c r="C71" s="207"/>
      <c r="D71" s="208"/>
      <c r="E71" s="209"/>
      <c r="F71" s="107"/>
      <c r="G71" s="144"/>
    </row>
    <row r="72" spans="1:8" ht="15.75" thickBot="1">
      <c r="A72" s="203"/>
      <c r="B72" s="156" t="s">
        <v>98</v>
      </c>
      <c r="C72" s="67" t="s">
        <v>35</v>
      </c>
      <c r="D72" s="153">
        <v>45</v>
      </c>
      <c r="E72" s="152"/>
      <c r="F72" s="204">
        <f>ROUND(D72*E72,2)</f>
        <v>0</v>
      </c>
      <c r="G72" s="154"/>
    </row>
    <row r="73" spans="1:8" ht="15.75" thickBot="1">
      <c r="A73" s="68"/>
      <c r="B73" s="7"/>
      <c r="C73" s="69"/>
      <c r="D73" s="386" t="s">
        <v>36</v>
      </c>
      <c r="E73" s="386"/>
      <c r="F73" s="17">
        <f>SUM(F72)</f>
        <v>0</v>
      </c>
    </row>
    <row r="74" spans="1:8" ht="15.75" thickBot="1"/>
    <row r="75" spans="1:8" s="14" customFormat="1" ht="15.75" thickBot="1">
      <c r="A75" s="11" t="s">
        <v>7</v>
      </c>
      <c r="B75" s="12" t="s">
        <v>3</v>
      </c>
      <c r="C75" s="22"/>
      <c r="D75" s="22"/>
      <c r="E75" s="22"/>
      <c r="F75" s="13"/>
    </row>
    <row r="76" spans="1:8" ht="80.099999999999994" customHeight="1">
      <c r="A76" s="95">
        <v>1</v>
      </c>
      <c r="B76" s="200" t="s">
        <v>86</v>
      </c>
      <c r="C76" s="122"/>
      <c r="D76" s="123"/>
      <c r="E76" s="201"/>
      <c r="F76" s="202"/>
      <c r="G76" s="144"/>
    </row>
    <row r="77" spans="1:8" ht="15.75" thickBot="1">
      <c r="A77" s="203"/>
      <c r="B77" s="205" t="s">
        <v>70</v>
      </c>
      <c r="C77" s="152" t="s">
        <v>9</v>
      </c>
      <c r="D77" s="153">
        <v>86</v>
      </c>
      <c r="E77" s="152"/>
      <c r="F77" s="204">
        <f>ROUND(D77*E77,2)</f>
        <v>0</v>
      </c>
      <c r="G77" s="154"/>
    </row>
    <row r="78" spans="1:8" ht="15.75" thickBot="1">
      <c r="A78" s="23"/>
      <c r="B78" s="6"/>
      <c r="C78" s="24"/>
      <c r="D78" s="386" t="s">
        <v>87</v>
      </c>
      <c r="E78" s="386"/>
      <c r="F78" s="17">
        <f>SUM(F77)</f>
        <v>0</v>
      </c>
    </row>
    <row r="79" spans="1:8">
      <c r="A79" s="25"/>
      <c r="B79" s="3"/>
      <c r="C79" s="26"/>
      <c r="D79" s="70"/>
      <c r="E79" s="71"/>
      <c r="F79" s="21"/>
    </row>
    <row r="80" spans="1:8" s="194" customFormat="1">
      <c r="A80" s="191"/>
      <c r="B80" s="187"/>
      <c r="C80" s="188"/>
      <c r="D80" s="190"/>
      <c r="E80" s="190"/>
      <c r="F80" s="190"/>
      <c r="G80" s="192"/>
      <c r="H80" s="193"/>
    </row>
    <row r="81" spans="1:8" s="194" customFormat="1" ht="15.75" thickBot="1">
      <c r="A81" s="191"/>
      <c r="B81" s="187"/>
      <c r="C81" s="188"/>
      <c r="D81" s="190"/>
      <c r="E81" s="190"/>
      <c r="F81" s="190"/>
      <c r="G81" s="192"/>
      <c r="H81" s="193"/>
    </row>
    <row r="82" spans="1:8" s="14" customFormat="1" ht="19.5" customHeight="1" thickBot="1">
      <c r="A82" s="381" t="s">
        <v>37</v>
      </c>
      <c r="B82" s="382"/>
      <c r="C82" s="382"/>
      <c r="D82" s="382"/>
      <c r="E82" s="382"/>
      <c r="F82" s="383"/>
    </row>
    <row r="83" spans="1:8">
      <c r="A83" s="125"/>
      <c r="B83" s="126"/>
      <c r="C83" s="125"/>
      <c r="D83" s="125"/>
      <c r="E83" s="125"/>
      <c r="F83" s="125"/>
    </row>
    <row r="84" spans="1:8" ht="16.5" customHeight="1">
      <c r="A84" s="127" t="s">
        <v>16</v>
      </c>
      <c r="B84" s="128" t="s">
        <v>17</v>
      </c>
      <c r="C84" s="127"/>
      <c r="D84" s="127"/>
      <c r="E84" s="129"/>
      <c r="F84" s="139">
        <f>F19</f>
        <v>0</v>
      </c>
    </row>
    <row r="85" spans="1:8" ht="16.5" customHeight="1">
      <c r="A85" s="125"/>
      <c r="B85" s="130"/>
      <c r="C85" s="127"/>
      <c r="D85" s="127"/>
      <c r="E85" s="127"/>
      <c r="F85" s="140"/>
    </row>
    <row r="86" spans="1:8">
      <c r="A86" s="127" t="s">
        <v>18</v>
      </c>
      <c r="B86" s="128" t="s">
        <v>0</v>
      </c>
      <c r="C86" s="127"/>
      <c r="D86" s="127"/>
      <c r="E86" s="129"/>
      <c r="F86" s="139">
        <f>F26</f>
        <v>0</v>
      </c>
    </row>
    <row r="87" spans="1:8">
      <c r="A87" s="125"/>
      <c r="B87" s="130"/>
      <c r="C87" s="127"/>
      <c r="D87" s="127"/>
      <c r="E87" s="127"/>
      <c r="F87" s="140"/>
    </row>
    <row r="88" spans="1:8">
      <c r="A88" s="127" t="s">
        <v>20</v>
      </c>
      <c r="B88" s="128" t="s">
        <v>1</v>
      </c>
      <c r="C88" s="127"/>
      <c r="D88" s="127"/>
      <c r="E88" s="129"/>
      <c r="F88" s="139">
        <f>F31</f>
        <v>0</v>
      </c>
    </row>
    <row r="89" spans="1:8">
      <c r="A89" s="125"/>
      <c r="B89" s="130"/>
      <c r="C89" s="127"/>
      <c r="D89" s="127"/>
      <c r="E89" s="127"/>
      <c r="F89" s="140"/>
    </row>
    <row r="90" spans="1:8">
      <c r="A90" s="127" t="s">
        <v>22</v>
      </c>
      <c r="B90" s="128" t="s">
        <v>8</v>
      </c>
      <c r="C90" s="127"/>
      <c r="D90" s="127"/>
      <c r="E90" s="129"/>
      <c r="F90" s="139">
        <f>F67</f>
        <v>0</v>
      </c>
    </row>
    <row r="91" spans="1:8">
      <c r="A91" s="125"/>
      <c r="B91" s="130"/>
      <c r="C91" s="127"/>
      <c r="D91" s="127"/>
      <c r="E91" s="127"/>
      <c r="F91" s="140"/>
    </row>
    <row r="92" spans="1:8">
      <c r="A92" s="127" t="s">
        <v>26</v>
      </c>
      <c r="B92" s="128" t="s">
        <v>24</v>
      </c>
      <c r="C92" s="127"/>
      <c r="D92" s="127"/>
      <c r="E92" s="129"/>
      <c r="F92" s="139">
        <f>F73</f>
        <v>0</v>
      </c>
    </row>
    <row r="93" spans="1:8">
      <c r="A93" s="125"/>
      <c r="B93" s="130"/>
      <c r="C93" s="127"/>
      <c r="D93" s="127"/>
      <c r="E93" s="127"/>
      <c r="F93" s="140"/>
    </row>
    <row r="94" spans="1:8" ht="15.75" customHeight="1">
      <c r="A94" s="127" t="s">
        <v>93</v>
      </c>
      <c r="B94" s="130" t="s">
        <v>3</v>
      </c>
      <c r="C94" s="127"/>
      <c r="D94" s="127"/>
      <c r="E94" s="129"/>
      <c r="F94" s="139">
        <f>F78</f>
        <v>0</v>
      </c>
    </row>
    <row r="95" spans="1:8" ht="15.75" thickBot="1">
      <c r="A95" s="72"/>
      <c r="B95" s="131"/>
      <c r="C95" s="132"/>
      <c r="D95" s="132"/>
      <c r="E95" s="132"/>
      <c r="F95" s="141"/>
    </row>
    <row r="96" spans="1:8" ht="16.5" customHeight="1" thickBot="1">
      <c r="A96" s="73"/>
      <c r="B96" s="74" t="s">
        <v>38</v>
      </c>
      <c r="C96" s="74"/>
      <c r="D96" s="75"/>
      <c r="E96" s="74"/>
      <c r="F96" s="76">
        <f>SUM(F84:F95)</f>
        <v>0</v>
      </c>
    </row>
    <row r="97" spans="1:6" ht="15.75" thickBot="1">
      <c r="A97" s="133"/>
      <c r="B97" s="133"/>
      <c r="C97" s="134"/>
      <c r="D97" s="135"/>
      <c r="E97" s="134"/>
      <c r="F97" s="134"/>
    </row>
    <row r="98" spans="1:6" ht="15.75" thickBot="1">
      <c r="A98" s="73"/>
      <c r="B98" s="74" t="s">
        <v>39</v>
      </c>
      <c r="C98" s="74"/>
      <c r="D98" s="75"/>
      <c r="E98" s="74"/>
      <c r="F98" s="76">
        <f>F96*0.25</f>
        <v>0</v>
      </c>
    </row>
    <row r="99" spans="1:6" ht="15.75" thickBot="1">
      <c r="A99" s="133"/>
      <c r="B99" s="133"/>
      <c r="C99" s="134"/>
      <c r="D99" s="136"/>
      <c r="E99" s="137"/>
      <c r="F99" s="136"/>
    </row>
    <row r="100" spans="1:6" ht="15.75" thickBot="1">
      <c r="A100" s="73"/>
      <c r="B100" s="74" t="s">
        <v>40</v>
      </c>
      <c r="C100" s="74"/>
      <c r="D100" s="75"/>
      <c r="E100" s="74"/>
      <c r="F100" s="76">
        <f>F96+F98</f>
        <v>0</v>
      </c>
    </row>
    <row r="101" spans="1:6" ht="15.75">
      <c r="A101" s="77"/>
      <c r="B101" s="387"/>
      <c r="C101" s="387"/>
      <c r="D101" s="135"/>
      <c r="E101" s="134"/>
      <c r="F101" s="134"/>
    </row>
    <row r="102" spans="1:6" ht="15" customHeight="1">
      <c r="A102" s="133"/>
      <c r="B102" s="133"/>
      <c r="C102" s="378" t="s">
        <v>41</v>
      </c>
      <c r="D102" s="378"/>
      <c r="E102" s="378"/>
      <c r="F102" s="134"/>
    </row>
    <row r="103" spans="1:6" ht="6.75" customHeight="1">
      <c r="A103" s="133"/>
      <c r="B103" s="133"/>
      <c r="C103" s="78"/>
      <c r="D103" s="81"/>
      <c r="E103" s="78"/>
      <c r="F103" s="134"/>
    </row>
    <row r="104" spans="1:6" ht="15" customHeight="1">
      <c r="A104" s="133"/>
      <c r="B104" s="133"/>
      <c r="C104" s="378" t="s">
        <v>42</v>
      </c>
      <c r="D104" s="378"/>
      <c r="E104" s="378"/>
      <c r="F104" s="134"/>
    </row>
    <row r="105" spans="1:6">
      <c r="D105" s="79"/>
      <c r="E105" s="79"/>
      <c r="F105" s="79"/>
    </row>
    <row r="106" spans="1:6">
      <c r="D106" s="79"/>
      <c r="E106" s="79"/>
      <c r="F106" s="79"/>
    </row>
    <row r="107" spans="1:6">
      <c r="D107" s="79"/>
      <c r="E107" s="79"/>
      <c r="F107" s="79"/>
    </row>
    <row r="108" spans="1:6">
      <c r="D108" s="79"/>
      <c r="E108" s="79"/>
      <c r="F108" s="79"/>
    </row>
    <row r="109" spans="1:6">
      <c r="D109" s="79"/>
      <c r="E109" s="79"/>
      <c r="F109" s="79"/>
    </row>
    <row r="110" spans="1:6">
      <c r="D110" s="79"/>
      <c r="E110" s="79"/>
      <c r="F110" s="79"/>
    </row>
    <row r="111" spans="1:6">
      <c r="D111" s="79"/>
      <c r="E111" s="79"/>
      <c r="F111" s="79"/>
    </row>
  </sheetData>
  <mergeCells count="10">
    <mergeCell ref="B101:C101"/>
    <mergeCell ref="C102:E102"/>
    <mergeCell ref="C104:E104"/>
    <mergeCell ref="D19:E19"/>
    <mergeCell ref="D26:E26"/>
    <mergeCell ref="D31:E31"/>
    <mergeCell ref="D67:E67"/>
    <mergeCell ref="D73:E73"/>
    <mergeCell ref="A82:F82"/>
    <mergeCell ref="D78:E78"/>
  </mergeCells>
  <pageMargins left="0.70866141732283505" right="0.70866141732283505" top="0.74803149606299202" bottom="0.74803149606299202" header="0.31496062992126" footer="0.31496062992126"/>
  <pageSetup paperSize="9" scale="80" fitToHeight="7" orientation="portrait" horizontalDpi="300" verticalDpi="300" r:id="rId1"/>
  <headerFooter alignWithMargins="0">
    <oddFooter>&amp;C&amp;"Calibri,Regular"&amp;K000000VIJENAC MURSE 2, &amp;P od &amp;N</oddFooter>
  </headerFooter>
  <rowBreaks count="4" manualBreakCount="4">
    <brk id="26" max="5" man="1"/>
    <brk id="49" max="5" man="1"/>
    <brk id="74" max="5" man="1"/>
    <brk id="80" max="5" man="1"/>
  </rowBreaks>
  <ignoredErrors>
    <ignoredError sqref="F4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BB4E64C075144A97774078E840ADA8" ma:contentTypeVersion="15" ma:contentTypeDescription="Stvaranje novog dokumenta." ma:contentTypeScope="" ma:versionID="9f50f6a91d5fb795a841230fb1a73e22">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7fe1ae3e7179541903c27b5005b9d49e"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Props1.xml><?xml version="1.0" encoding="utf-8"?>
<ds:datastoreItem xmlns:ds="http://schemas.openxmlformats.org/officeDocument/2006/customXml" ds:itemID="{4887A65D-EBBA-40CA-BB4F-366B149CB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8a5de-f7da-44ea-a0a6-768bc904f3ae"/>
    <ds:schemaRef ds:uri="6d61b630-1d91-40ab-8e9b-8e9455b0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79CEC-F6E3-4053-B740-F9438272C746}">
  <ds:schemaRefs>
    <ds:schemaRef ds:uri="http://schemas.microsoft.com/sharepoint/v3/contenttype/forms"/>
  </ds:schemaRefs>
</ds:datastoreItem>
</file>

<file path=customXml/itemProps3.xml><?xml version="1.0" encoding="utf-8"?>
<ds:datastoreItem xmlns:ds="http://schemas.openxmlformats.org/officeDocument/2006/customXml" ds:itemID="{E224239C-99CB-4783-8CFE-5409B77AB479}">
  <ds:schemaRefs>
    <ds:schemaRef ds:uri="http://purl.org/dc/elements/1.1/"/>
    <ds:schemaRef ds:uri="http://schemas.microsoft.com/office/2006/metadata/properties"/>
    <ds:schemaRef ds:uri="3cc4cfde-fa20-4d5e-ad4e-d7aa38b4317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6d61b630-1d91-40ab-8e9b-8e9455b049fe"/>
    <ds:schemaRef ds:uri="8f68a5de-f7da-44ea-a0a6-768bc904f3a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Radni listovi</vt:lpstr>
      </vt:variant>
      <vt:variant>
        <vt:i4>5</vt:i4>
      </vt:variant>
      <vt:variant>
        <vt:lpstr>Imenovani rasponi</vt:lpstr>
      </vt:variant>
      <vt:variant>
        <vt:i4>4</vt:i4>
      </vt:variant>
    </vt:vector>
  </HeadingPairs>
  <TitlesOfParts>
    <vt:vector size="9" baseType="lpstr">
      <vt:lpstr>PREAMBULA</vt:lpstr>
      <vt:lpstr>Rekapitulacija</vt:lpstr>
      <vt:lpstr>Medulinska 3</vt:lpstr>
      <vt:lpstr>Medulinska 5A</vt:lpstr>
      <vt:lpstr>Vijenac Murse 2</vt:lpstr>
      <vt:lpstr>PREAMBULA!Ispis_naslova</vt:lpstr>
      <vt:lpstr>'Vijenac Murse 2'!Ispis_naslova</vt:lpstr>
      <vt:lpstr>PREAMBULA!Podrucje_ispisa</vt:lpstr>
      <vt:lpstr>'Vijenac Murse 2'!Podrucje_ispisa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Zvonimir Lončarić</cp:lastModifiedBy>
  <cp:lastPrinted>2022-09-01T11:30:37Z</cp:lastPrinted>
  <dcterms:created xsi:type="dcterms:W3CDTF">2011-04-27T16:36:39Z</dcterms:created>
  <dcterms:modified xsi:type="dcterms:W3CDTF">2022-10-14T08:22:49Z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0x01010056BB4E64C075144A97774078E840ADA8</vt:lpwstr>
  </property>
  <property fmtid="{D5CDD505-2E9C-101B-9397-08002B2CF9AE}" pid="3" name="_dlc_DocIdItemGuid">
    <vt:lpwstr>8b85d307-5920-4857-988c-10ee3ab3f353</vt:lpwstr>
  </property>
  <property fmtid="{D5CDD505-2E9C-101B-9397-08002B2CF9AE}" pid="4" name="_dlc_DocId">
    <vt:lpwstr>K4N3N4ZP7ZMV-8-58763</vt:lpwstr>
  </property>
  <property fmtid="{D5CDD505-2E9C-101B-9397-08002B2CF9AE}" pid="5" name="_dlc_DocIdUrl">
    <vt:lpwstr>http://dmstore01.nndmz.dmz/_layouts/DocIdRedir.aspx?ID=K4N3N4ZP7ZMV-8-58763, K4N3N4ZP7ZMV-8-58763</vt:lpwstr>
  </property>
  <property fmtid="{D5CDD505-2E9C-101B-9397-08002B2CF9AE}" pid="6" name="_dlc_DocIdPersistId">
    <vt:lpwstr>0</vt:lpwstr>
  </property>
  <property fmtid="{D5CDD505-2E9C-101B-9397-08002B2CF9AE}" pid="7" name="MediaServiceImageTags">
    <vt:lpwstr/>
  </property>
</Properties>
</file>