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2/Jednostavna nabava/Osiguranje/"/>
    </mc:Choice>
  </mc:AlternateContent>
  <xr:revisionPtr revIDLastSave="438" documentId="8_{CB5B14F9-0DF2-45F8-B419-34E757DC5448}" xr6:coauthVersionLast="47" xr6:coauthVersionMax="47" xr10:uidLastSave="{3FE09CD2-967C-4323-B922-DB6C260CC826}"/>
  <bookViews>
    <workbookView xWindow="-120" yWindow="-120" windowWidth="29040" windowHeight="15840" activeTab="1" xr2:uid="{00000000-000D-0000-FFFF-FFFF00000000}"/>
  </bookViews>
  <sheets>
    <sheet name="Ukupna rekapitulacija" sheetId="26" r:id="rId1"/>
    <sheet name="Osiguranje imovine" sheetId="22" r:id="rId2"/>
    <sheet name="Osiguranje od odgovornosti" sheetId="24" r:id="rId3"/>
    <sheet name="Osiguranje od nezgode" sheetId="25" r:id="rId4"/>
    <sheet name="Osiguranje škola" sheetId="27" r:id="rId5"/>
    <sheet name="Osiguranje Copacabana" sheetId="28" r:id="rId6"/>
  </sheets>
  <externalReferences>
    <externalReference r:id="rId7"/>
  </externalReferences>
  <definedNames>
    <definedName name="_xlnm.Print_Area" localSheetId="1">'Osiguranje imovine'!$A$16:$AF$62</definedName>
    <definedName name="Recover">[1]Macro1!$A$63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2" l="1"/>
  <c r="C3" i="26" s="1"/>
  <c r="C59" i="22"/>
  <c r="E22" i="25"/>
  <c r="E15" i="25"/>
  <c r="D42" i="22"/>
  <c r="C9" i="26"/>
  <c r="C11" i="26"/>
  <c r="C16" i="27"/>
  <c r="C5" i="26"/>
  <c r="C7" i="26"/>
  <c r="D23" i="25"/>
  <c r="E21" i="25"/>
  <c r="E20" i="25"/>
  <c r="E19" i="25"/>
  <c r="E18" i="25"/>
  <c r="E17" i="25"/>
  <c r="E16" i="25"/>
  <c r="D44" i="22"/>
  <c r="C4" i="22" s="1"/>
  <c r="C44" i="22"/>
  <c r="D43" i="22"/>
  <c r="C3" i="22" s="1"/>
  <c r="C43" i="22"/>
  <c r="C13" i="26" l="1"/>
  <c r="C5" i="22"/>
</calcChain>
</file>

<file path=xl/sharedStrings.xml><?xml version="1.0" encoding="utf-8"?>
<sst xmlns="http://schemas.openxmlformats.org/spreadsheetml/2006/main" count="443" uniqueCount="213">
  <si>
    <t>OIB:</t>
  </si>
  <si>
    <t>Predmet osiguranja</t>
  </si>
  <si>
    <t>Adresa/Mjesto osiguranja</t>
  </si>
  <si>
    <t>Zgrade</t>
  </si>
  <si>
    <t>Građevinski objekti</t>
  </si>
  <si>
    <t>Oprema</t>
  </si>
  <si>
    <t>Ukupno površina (m2)</t>
  </si>
  <si>
    <t>TABLICA 1</t>
  </si>
  <si>
    <t>TABLICA 2</t>
  </si>
  <si>
    <t>Godina izgradnje</t>
  </si>
  <si>
    <t>Katnost objekta</t>
  </si>
  <si>
    <t>Godina adaptacije objekta</t>
  </si>
  <si>
    <t>Gradska uprava  - Franjevačka 4</t>
  </si>
  <si>
    <t>Gradska uprava - Ruđera Boškovića 1</t>
  </si>
  <si>
    <t>Gradska uprava - Franjevečka 4</t>
  </si>
  <si>
    <t>GRAD OSIJEK</t>
  </si>
  <si>
    <t>84.11 Opće djelatnosti javne uprave</t>
  </si>
  <si>
    <t>P+1</t>
  </si>
  <si>
    <t>P+2</t>
  </si>
  <si>
    <t xml:space="preserve"> 2017.</t>
  </si>
  <si>
    <t>2008.</t>
  </si>
  <si>
    <t>P</t>
  </si>
  <si>
    <t>Gradska uprava - Kuhačeva 7</t>
  </si>
  <si>
    <t>Gradska uprava - Kuhačeva 9</t>
  </si>
  <si>
    <t>Po+P+1</t>
  </si>
  <si>
    <t>Po+P+2</t>
  </si>
  <si>
    <t>2005.</t>
  </si>
  <si>
    <t>1720.</t>
  </si>
  <si>
    <t>1950.</t>
  </si>
  <si>
    <t xml:space="preserve"> </t>
  </si>
  <si>
    <t>FRANJE KUHAČA 9, 31 000 OSIJEK</t>
  </si>
  <si>
    <t>Kišpatićeva 7</t>
  </si>
  <si>
    <t>Barutana (Tvrđavica)</t>
  </si>
  <si>
    <t>osiguranje na UGOVORENU VRIJEDNOST</t>
  </si>
  <si>
    <t>Svota osiguranja</t>
  </si>
  <si>
    <t>osiguranje na STVARNU VRIJEDNOST</t>
  </si>
  <si>
    <t>Mjesto osiguranja</t>
  </si>
  <si>
    <t>Tablica C1.  Kombinirano kolektivno osiguranje djelatnika od posljedica nesretnog slučaja</t>
  </si>
  <si>
    <t>C1. KOMBINIRANO KOLEKTIVNO OSIGURANJE DJELATNIKA OD POSLJEDICA NESRETNOG SLUČAJA</t>
  </si>
  <si>
    <t>Osigurani slučaj</t>
  </si>
  <si>
    <t>Broj osiguranih osoba</t>
  </si>
  <si>
    <t>Iznos osiguranja (kn)</t>
  </si>
  <si>
    <t>Godišnja premija osiguranja po osobi (kn)</t>
  </si>
  <si>
    <t>Ukupna godišnja premija osiguranja za sve osobe (kn)</t>
  </si>
  <si>
    <t xml:space="preserve">Smrt uslijed nesretnog slučaja                                                </t>
  </si>
  <si>
    <t xml:space="preserve">Smrt uslijed bolesti                                                  </t>
  </si>
  <si>
    <t>Trajni invaliditet</t>
  </si>
  <si>
    <t>Dnevna naknada za liječenje u bolnici uslijed nesretnog slučaja</t>
  </si>
  <si>
    <t>UKUPNO C1:</t>
  </si>
  <si>
    <t>UGOVARATELJ:</t>
  </si>
  <si>
    <t>OSIGURANIK:</t>
  </si>
  <si>
    <t>ADRESA:</t>
  </si>
  <si>
    <t>Djelatnost:</t>
  </si>
  <si>
    <t>Agregatni limit (kn)</t>
  </si>
  <si>
    <t>Godišnja premija osiguranja (kn)</t>
  </si>
  <si>
    <t xml:space="preserve">Osiguranje od opće odgovornosti prema trećim osobama </t>
  </si>
  <si>
    <t>Čisto imovinske štete</t>
  </si>
  <si>
    <t>* svota osiguranja za čisto imovinske štete isplaćuje se u okviru svote osiguranja za opću odgovornost</t>
  </si>
  <si>
    <t>Dnevna naknada</t>
  </si>
  <si>
    <t>Lom kosti</t>
  </si>
  <si>
    <t>Iznenadna smrt uslijed bolesti</t>
  </si>
  <si>
    <t>Troškovi liječenja</t>
  </si>
  <si>
    <t>1970.</t>
  </si>
  <si>
    <t>p</t>
  </si>
  <si>
    <t>4. Vijenac Ivana Meštrovića 26abc (13 lokala),P=773,88M2</t>
  </si>
  <si>
    <t>2012.</t>
  </si>
  <si>
    <t>5. Vatroslava Jagića 2 (3 lokala),P=1320,34m2</t>
  </si>
  <si>
    <t>1.B.Kašića 8,prvi kat,P=327,19m2</t>
  </si>
  <si>
    <t>2.Školska 6, P=280,66m2</t>
  </si>
  <si>
    <t>3.Trg Slobode 1,3 prostora P=122.80m2</t>
  </si>
  <si>
    <t>P+1+po</t>
  </si>
  <si>
    <t>prvi kat</t>
  </si>
  <si>
    <t>Martina Divalta 4 - Gradski vrt paviljon - Muzej okusa</t>
  </si>
  <si>
    <t>2016.</t>
  </si>
  <si>
    <t>prizemlje</t>
  </si>
  <si>
    <t xml:space="preserve">Lokali u vlasništvu Gradske uprave </t>
  </si>
  <si>
    <t>1980.</t>
  </si>
  <si>
    <t>1.804.</t>
  </si>
  <si>
    <t>svota osiguranja = 6.000kn/m2</t>
  </si>
  <si>
    <t>Vrijednost opreme</t>
  </si>
  <si>
    <t>Broj djelatnika:</t>
  </si>
  <si>
    <t xml:space="preserve">Uključeno pokriće 24 sata </t>
  </si>
  <si>
    <t>U pokriće uključeni nesretni slučajevi nastali pri rekreativnom bavljenju svim sportovima</t>
  </si>
  <si>
    <t>Osiguratelj je u obvezi isplatiti punu naknadu za osigurane slučajeve i tijekom prvih šest mjeseci trajanja osiguranja</t>
  </si>
  <si>
    <t>Osiguranje od odgovornosti prema djelatnicima</t>
  </si>
  <si>
    <t>osiguranje na NOVU vrijednost</t>
  </si>
  <si>
    <t>P+2+Pot.  (četiri nadzemne etaže)</t>
  </si>
  <si>
    <t>2019.</t>
  </si>
  <si>
    <t xml:space="preserve">Namještaj za hostel i centar:                                                       (kreveti, madraci, ormari, stolice, stolovi, sofe i sl. sve za hostel i centar  s PDV-om)
</t>
  </si>
  <si>
    <t>Kuhinja hostela:                                                                                    (kompletno opremljena profesionalna kuhinja sa svim potrebnim elementima s PDV-om)</t>
  </si>
  <si>
    <t>Multimedijalna i druga elektronička oprema:                         391.316,25 kn s PDV-om (računala, AP-ovi, televizori, audio oprema, mrežna oprema i sl. s PDV-om</t>
  </si>
  <si>
    <t xml:space="preserve">UKUPNO na novu vrijednost </t>
  </si>
  <si>
    <t xml:space="preserve">UKUPNO na stvarnu vrijednost </t>
  </si>
  <si>
    <t xml:space="preserve">UKUPNO na ugovorenu vrijednost </t>
  </si>
  <si>
    <t>Trg Vatroslava Lisinskog 1 (Edukativni i informativni turistički centar mladih (djelomično javna i društvena namjena a djelomično hostel s pripadajućim restoranom)</t>
  </si>
  <si>
    <t>RAZNE LOKACIJE</t>
  </si>
  <si>
    <t>Svi djelatnici prema kadrovskoj evidenciji na određeno i neodređeno</t>
  </si>
  <si>
    <t>osiguranje na STVARNU vrijednost</t>
  </si>
  <si>
    <t>Zgrada Kulturnog centra, Kneza Trpimira 2a</t>
  </si>
  <si>
    <t>P+4</t>
  </si>
  <si>
    <t>Ukupan prihod u 2021.:</t>
  </si>
  <si>
    <t>Ukupno isplaćene neto plaće u 2021.:</t>
  </si>
  <si>
    <t>Godišnja premija</t>
  </si>
  <si>
    <t>USLUGE OSIGURANJA GRADA OSIJEKA</t>
  </si>
  <si>
    <t>Osiguranje od nezgode</t>
  </si>
  <si>
    <t>Osiguranje od odgovornosti</t>
  </si>
  <si>
    <t>Osiguranje škola</t>
  </si>
  <si>
    <t>Osiguranja osnovnih škola Grada Osijeka</t>
  </si>
  <si>
    <t>Mjesto osiguranja:</t>
  </si>
  <si>
    <t>1. PREDMET OSIGURANJA: Građevinski objekti prema popisu priloženom u radnom listu br.2 - "Popis ustanova"</t>
  </si>
  <si>
    <t>Osigurani rizici</t>
  </si>
  <si>
    <t>Svota osiguranja (kn)</t>
  </si>
  <si>
    <t>Požar i neki drugi rizici na novu vrijednost</t>
  </si>
  <si>
    <t>Izljev vode iz vodovodnih i kanalizacijskih cijevi na PRVI RIZIK</t>
  </si>
  <si>
    <t>Poplava, bujica, visoka voda na PRVI RIZIK</t>
  </si>
  <si>
    <t>2. PREDMET OSIGURANJA: Oprema prema poslovnim knjigama navedena u priloženom radnom listu br.2 - "Popis ustanova"</t>
  </si>
  <si>
    <t>Požar i neki drugi rizici na NOVU vrijednost</t>
  </si>
  <si>
    <t>3. PREDMET OSIGURANJA: Sve vrste unutarnjih i vanjskih staklenih površina</t>
  </si>
  <si>
    <t>Lom stakla na prvi rizik</t>
  </si>
  <si>
    <t>Osnovni rizici požara i drugih rizika obvezno uključuju rizike: požara i udara groma; eksplozije; pada i udara letjelice, predmeta iz nje; oluje; tuče; udar vlastitog i nepoznatog motornog vozila; manifestacija i demonstarcij, pritisak snijega i/ili leda</t>
  </si>
  <si>
    <t>Razne lokacije prema popisu u prilogu</t>
  </si>
  <si>
    <r>
      <rPr>
        <b/>
        <sz val="9"/>
        <rFont val="Tahoma"/>
        <family val="2"/>
        <charset val="238"/>
      </rPr>
      <t xml:space="preserve">GRAD OSIJEK
</t>
    </r>
    <r>
      <rPr>
        <sz val="9"/>
        <rFont val="Tahoma"/>
        <family val="2"/>
        <charset val="238"/>
      </rPr>
      <t>Franje Kuhača 9</t>
    </r>
    <r>
      <rPr>
        <sz val="8"/>
        <rFont val="Tahoma"/>
        <family val="2"/>
        <charset val="238"/>
      </rPr>
      <t xml:space="preserve">
OIB: 30050049642</t>
    </r>
  </si>
  <si>
    <t>Mjesto osiguranja: bazeni Copacabana</t>
  </si>
  <si>
    <t>A</t>
  </si>
  <si>
    <t>Požar i neki drugi rizici</t>
  </si>
  <si>
    <t xml:space="preserve">Ovim vidom osiguranja pruža se osiguravajuća zaštita od sljedećih opasnosti:
požara i udara groma, eksplozije (osim nuklearne), oluje, tuče, udara vlastitog i nepoznatog motornog vozila i pokretnog radnog stroja u osigurani građevinski objekt, pada i udara zračne letjelice, manifestacije i demonstracije.  </t>
  </si>
  <si>
    <t>Iznos osig. HRK</t>
  </si>
  <si>
    <t>Premija HRK</t>
  </si>
  <si>
    <t>A) OSNOVNI RIZICI</t>
  </si>
  <si>
    <t>Prema poslovnoj evidenciji osiguranika:</t>
  </si>
  <si>
    <t>1.</t>
  </si>
  <si>
    <t xml:space="preserve">Građevinski dio RC Copacabana </t>
  </si>
  <si>
    <t>2.</t>
  </si>
  <si>
    <t>Pokretnine i oprema unutar RC Copacabana</t>
  </si>
  <si>
    <t>3.</t>
  </si>
  <si>
    <t>Otvoreni  plivači i športski bazeni i tereni</t>
  </si>
  <si>
    <t>4.</t>
  </si>
  <si>
    <t>Podzemna, nadzemna i podvodna mreža(vodovod, kanalizacija , plin, telefon itd.)</t>
  </si>
  <si>
    <t>5.</t>
  </si>
  <si>
    <t>Vandalizam (grafiti isključeni) OSIG. SLUČAJ/AGREGATNO</t>
  </si>
  <si>
    <t>Ukupno</t>
  </si>
  <si>
    <t>B) DOPUNSKI  RIZICI</t>
  </si>
  <si>
    <t>*</t>
  </si>
  <si>
    <t xml:space="preserve">Izlijevanje vode iz vodovodnih i kanalizacijskih cijevi na prvi rizik za:  </t>
  </si>
  <si>
    <t>stavku 1.</t>
  </si>
  <si>
    <t xml:space="preserve">stavku 2. </t>
  </si>
  <si>
    <t>Poplava i bujica i visoka voda na prvi rizik</t>
  </si>
  <si>
    <t>stavku 2.</t>
  </si>
  <si>
    <t>stavku 3.</t>
  </si>
  <si>
    <t>Osnovni rizici</t>
  </si>
  <si>
    <t>Dopunski rizici</t>
  </si>
  <si>
    <t>Ukupno A</t>
  </si>
  <si>
    <t>B</t>
  </si>
  <si>
    <t>Provalna krađa i razbojstvo</t>
  </si>
  <si>
    <t>Osiguranjem je pokrivena šteta od odnošenja, uništenja ili oštećenja osiguranih stvari, kao i šteta prouzročena oštećenjem građevinskih dijelova prostorija, instalacija i opreme u kojima se nalaze osigurane stvari prilikom izvršenja ili pokušaja izvršenja provalne krađe, odnosno razbojstva, i to u visini troškova popravka max. do 10 % od svote osiguranja na PRVI RIZIK, odnosno do 3% od svote osiguranja na punu vrijednost, ako se drugačije ne ugovori. Osiguranjem od provalne krađe i razbojstva stvari su osigurane samo dok se nalaze u zatvorenim i zaključanim prostorijama, odnosno ako su oduzete uporabom sile. Osiguranjem nisu pokrivene štete od obične krađe.</t>
  </si>
  <si>
    <t>Iznos osig. u kn</t>
  </si>
  <si>
    <t>God.premija</t>
  </si>
  <si>
    <t>Cjelokupna oprema i namještaj  I RIZIK</t>
  </si>
  <si>
    <t xml:space="preserve">Novac za vrijeme manipulacije na upl. Mjestima, blagajnama na I RIZIK razbojstvo </t>
  </si>
  <si>
    <t xml:space="preserve">Troškovi popravka na građevinskom djelu objekta, instalacijama i opremi usljed provalne krađe </t>
  </si>
  <si>
    <t>Ukupno B</t>
  </si>
  <si>
    <t>C</t>
  </si>
  <si>
    <t>Lom stakla</t>
  </si>
  <si>
    <t>Osigurava se staklene nepomične , izo, površine 40 m2 +20M2 (toranj), na iznos osiguranja,(450,00kn/m2)  ogledala debljine 4mm i više + 20m2</t>
  </si>
  <si>
    <t>Ogledala i stakla  tanja od 4mm 10m2, 250kn/m2</t>
  </si>
  <si>
    <t xml:space="preserve">Sanitarna oprema (umivaonici, WC školjke , pisoari) </t>
  </si>
  <si>
    <t>Ukupno C</t>
  </si>
  <si>
    <t>D</t>
  </si>
  <si>
    <t>Osiguranje gostiju  javnih kupališta od posljedica nesretnog slučaja i uključenom odgovornosti za osobe- posjetitelje.</t>
  </si>
  <si>
    <t>Osnovica za obračun</t>
  </si>
  <si>
    <t>Smrt zbog nezgode</t>
  </si>
  <si>
    <t>Osiguranje od odgovornosti /za osobe</t>
  </si>
  <si>
    <t>*Broj posjetitelja/kupača 100.000 u sezoni</t>
  </si>
  <si>
    <t>Ukupno D</t>
  </si>
  <si>
    <t>UKUPNA PREMIJA  A +B +C+D za razdoblje od 1 godine</t>
  </si>
  <si>
    <t>Osiguranje Copacabana</t>
  </si>
  <si>
    <t>UKUPAN IZNOS PREMIJE (TABLICA 2)</t>
  </si>
  <si>
    <t>Sveukupno usluge osiguranja</t>
  </si>
  <si>
    <t>OSIGURANJE OD OPĆE ODGOVORNOSTI PREMA TREĆIM OSOBAMA</t>
  </si>
  <si>
    <t>UKUPNO:</t>
  </si>
  <si>
    <t>OSIGURANJE OD ODGOVORNOSTI</t>
  </si>
  <si>
    <t>Centar za posjetitelje Tvrđa</t>
  </si>
  <si>
    <t>Oprema - dizalice topline</t>
  </si>
  <si>
    <t>OSIGURANJE OSOBA OD POSLJEDICA NESRETNOG SLUČAJA</t>
  </si>
  <si>
    <t>Odbitna franšiza</t>
  </si>
  <si>
    <t>bez franšize</t>
  </si>
  <si>
    <t>Udar motornog vozila, dim, probijanje zvučnog zida</t>
  </si>
  <si>
    <t>Neimenovani rizici</t>
  </si>
  <si>
    <t>FLEXA ( požar, udar groma, eksplozija, pad ili udar
zračne letjelice) na UGOVORENU VRIJEDNOST
VRIJEDNOST</t>
  </si>
  <si>
    <t>FLEXA ( požar, udar groma, eksplozija, pad ili udar
zračne letjelice) na NOVU VRIJEDNOST</t>
  </si>
  <si>
    <t>FLEXA ( požar, udar groma, eksplozija, pad ili udar
zračne letjelice) na STVARNU VRIJEDNOST</t>
  </si>
  <si>
    <t>Manifestacije i demonstracije, štrajk i isključenje
radnika iz rada</t>
  </si>
  <si>
    <t>Oluja i tuča</t>
  </si>
  <si>
    <t>Izljev vode iz vodovodnih i kanalizacijskih cijevi</t>
  </si>
  <si>
    <t>Poplava, bujica i visoka voda</t>
  </si>
  <si>
    <t>Klizanje, odronjavanje i urušavanje tla</t>
  </si>
  <si>
    <t>Provalna krađa, razbojstvo i vandalizam</t>
  </si>
  <si>
    <t>6.</t>
  </si>
  <si>
    <t>7.</t>
  </si>
  <si>
    <t>8.</t>
  </si>
  <si>
    <t>9.</t>
  </si>
  <si>
    <t>10.</t>
  </si>
  <si>
    <t>R.br.</t>
  </si>
  <si>
    <t>Limit pokrića po štetnom događaju i agregatno</t>
  </si>
  <si>
    <t>TROŠKOVNIK IMOVINA</t>
  </si>
  <si>
    <t xml:space="preserve">Ukupno osiguranje imovine </t>
  </si>
  <si>
    <t>REKAPITULACIJA</t>
  </si>
  <si>
    <t>UKUPNO GODIŠNJA PREMIJA:</t>
  </si>
  <si>
    <t xml:space="preserve">3628, 15 </t>
  </si>
  <si>
    <t>Zgrada Centra za posjetitelje Tvrđa, Cara Hadrijana 2, 2a, 2b i 2c</t>
  </si>
  <si>
    <t>Pothodnik - Trg A.Starčevića 10</t>
  </si>
  <si>
    <t xml:space="preserve">Trg Vatroslava Lisinskog 1 </t>
  </si>
  <si>
    <t xml:space="preserve">Fakultetska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</si>
</sst>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"/>
    <numFmt numFmtId="166" formatCode="#,##0.00\ ;&quot; (&quot;#,##0.00\);&quot; -&quot;#\ ;@\ "/>
    <numFmt numFmtId="167" formatCode="_(* #,##0.00_);_(* \(#,##0.00\);_(* &quot;-&quot;??_);_(@_)"/>
    <numFmt numFmtId="168" formatCode="#,##0.0000"/>
    <numFmt numFmtId="169" formatCode="mmmm\-yy;@"/>
    <numFmt numFmtId="170" formatCode="#,##0.00_ ;\-#,##0.00\ "/>
    <numFmt numFmtId="171" formatCode="_-* #,##0.00\ &quot;HRK&quot;_-;\-* #,##0.00\ &quot;HRK&quot;_-;_-* &quot;-&quot;??\ &quot;HRK&quot;_-;_-@_-"/>
    <numFmt numFmtId="172" formatCode="#,##0.00\ &quot;kn&quot;"/>
    <numFmt numFmtId="173" formatCode="#,##0.00_ ;[Red]\-#,##0.00\ "/>
    <numFmt numFmtId="174" formatCode="_-* #,##0.00_K_n_-;\-* #,##0.00_K_n_-;_-* &quot;-&quot;??_K_n_-;_-@_-"/>
    <numFmt numFmtId="175" formatCode="#,##0.00\ _k_n;[Red]\-#,##0.00\ _k_n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17"/>
      <name val="Arial"/>
      <family val="2"/>
    </font>
    <font>
      <b/>
      <sz val="15"/>
      <color theme="3"/>
      <name val="Times New Roman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E"/>
    </font>
    <font>
      <b/>
      <sz val="12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Book Antiqu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Times New Roman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8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30"/>
        <bgColor indexed="21"/>
      </patternFill>
    </fill>
    <fill>
      <patternFill patternType="solid">
        <fgColor indexed="26"/>
        <bgColor indexed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indexed="64"/>
      </left>
      <right style="double">
        <color auto="1"/>
      </right>
      <top style="hair">
        <color indexed="64"/>
      </top>
      <bottom style="double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indexed="64"/>
      </bottom>
      <diagonal/>
    </border>
  </borders>
  <cellStyleXfs count="141">
    <xf numFmtId="0" fontId="0" fillId="0" borderId="0"/>
    <xf numFmtId="0" fontId="9" fillId="3" borderId="0"/>
    <xf numFmtId="0" fontId="9" fillId="4" borderId="0"/>
    <xf numFmtId="0" fontId="10" fillId="5" borderId="0"/>
    <xf numFmtId="166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6" borderId="0"/>
    <xf numFmtId="0" fontId="10" fillId="7" borderId="0"/>
    <xf numFmtId="0" fontId="14" fillId="0" borderId="1" applyNumberFormat="0" applyFill="0" applyAlignment="0" applyProtection="0"/>
    <xf numFmtId="168" fontId="11" fillId="0" borderId="0"/>
    <xf numFmtId="168" fontId="11" fillId="0" borderId="0"/>
    <xf numFmtId="169" fontId="9" fillId="0" borderId="0"/>
    <xf numFmtId="0" fontId="9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169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11" fillId="0" borderId="0"/>
    <xf numFmtId="169" fontId="11" fillId="0" borderId="0"/>
    <xf numFmtId="169" fontId="9" fillId="0" borderId="0"/>
    <xf numFmtId="169" fontId="11" fillId="0" borderId="0"/>
    <xf numFmtId="0" fontId="11" fillId="0" borderId="0"/>
    <xf numFmtId="0" fontId="11" fillId="0" borderId="0"/>
    <xf numFmtId="0" fontId="9" fillId="0" borderId="0"/>
    <xf numFmtId="168" fontId="11" fillId="0" borderId="0"/>
    <xf numFmtId="168" fontId="11" fillId="0" borderId="0"/>
    <xf numFmtId="0" fontId="11" fillId="0" borderId="0"/>
    <xf numFmtId="0" fontId="11" fillId="8" borderId="14"/>
    <xf numFmtId="0" fontId="1" fillId="0" borderId="0"/>
    <xf numFmtId="0" fontId="12" fillId="0" borderId="0"/>
    <xf numFmtId="0" fontId="11" fillId="0" borderId="0"/>
    <xf numFmtId="169" fontId="11" fillId="0" borderId="0"/>
    <xf numFmtId="0" fontId="11" fillId="0" borderId="0"/>
    <xf numFmtId="169" fontId="11" fillId="0" borderId="0"/>
    <xf numFmtId="0" fontId="12" fillId="0" borderId="0"/>
    <xf numFmtId="0" fontId="11" fillId="0" borderId="0"/>
    <xf numFmtId="0" fontId="17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/>
    <xf numFmtId="9" fontId="11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16" fillId="0" borderId="0"/>
    <xf numFmtId="0" fontId="17" fillId="0" borderId="0"/>
    <xf numFmtId="0" fontId="19" fillId="0" borderId="0"/>
    <xf numFmtId="0" fontId="1" fillId="0" borderId="0"/>
    <xf numFmtId="0" fontId="15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11" fillId="0" borderId="0"/>
    <xf numFmtId="0" fontId="15" fillId="9" borderId="24" applyNumberFormat="0" applyFont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/>
    <xf numFmtId="0" fontId="19" fillId="0" borderId="0"/>
    <xf numFmtId="0" fontId="1" fillId="0" borderId="0"/>
    <xf numFmtId="0" fontId="23" fillId="0" borderId="0"/>
    <xf numFmtId="0" fontId="26" fillId="0" borderId="0"/>
    <xf numFmtId="44" fontId="1" fillId="0" borderId="0" applyFont="0" applyFill="0" applyBorder="0" applyAlignment="0" applyProtection="0"/>
    <xf numFmtId="0" fontId="19" fillId="0" borderId="0"/>
    <xf numFmtId="0" fontId="15" fillId="0" borderId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37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6" fillId="38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30" fillId="39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6" borderId="0" applyNumberFormat="0" applyBorder="0" applyAlignment="0" applyProtection="0"/>
    <xf numFmtId="0" fontId="31" fillId="11" borderId="0" applyNumberFormat="0" applyBorder="0" applyAlignment="0" applyProtection="0"/>
    <xf numFmtId="0" fontId="32" fillId="14" borderId="43" applyNumberFormat="0" applyAlignment="0" applyProtection="0"/>
    <xf numFmtId="0" fontId="33" fillId="15" borderId="46" applyNumberFormat="0" applyAlignment="0" applyProtection="0"/>
    <xf numFmtId="174" fontId="19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36" fillId="0" borderId="1" applyNumberFormat="0" applyFill="0" applyAlignment="0" applyProtection="0"/>
    <xf numFmtId="0" fontId="37" fillId="0" borderId="1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13" borderId="43" applyNumberFormat="0" applyAlignment="0" applyProtection="0"/>
    <xf numFmtId="0" fontId="41" fillId="0" borderId="45" applyNumberFormat="0" applyFill="0" applyAlignment="0" applyProtection="0"/>
    <xf numFmtId="0" fontId="42" fillId="12" borderId="0" applyNumberFormat="0" applyBorder="0" applyAlignment="0" applyProtection="0"/>
    <xf numFmtId="0" fontId="19" fillId="0" borderId="0"/>
    <xf numFmtId="0" fontId="19" fillId="0" borderId="0">
      <alignment wrapText="1"/>
    </xf>
    <xf numFmtId="0" fontId="16" fillId="9" borderId="24" applyNumberFormat="0" applyFont="0" applyAlignment="0" applyProtection="0"/>
    <xf numFmtId="0" fontId="43" fillId="14" borderId="44" applyNumberFormat="0" applyAlignment="0" applyProtection="0"/>
    <xf numFmtId="0" fontId="44" fillId="0" borderId="0" applyNumberFormat="0" applyFill="0" applyBorder="0" applyAlignment="0" applyProtection="0"/>
    <xf numFmtId="0" fontId="45" fillId="0" borderId="47" applyNumberFormat="0" applyFill="0" applyAlignment="0" applyProtection="0"/>
    <xf numFmtId="0" fontId="46" fillId="0" borderId="0" applyNumberFormat="0" applyFill="0" applyBorder="0" applyAlignment="0" applyProtection="0"/>
    <xf numFmtId="0" fontId="12" fillId="0" borderId="0"/>
  </cellStyleXfs>
  <cellXfs count="354">
    <xf numFmtId="0" fontId="0" fillId="0" borderId="0" xfId="0"/>
    <xf numFmtId="0" fontId="0" fillId="0" borderId="0" xfId="0"/>
    <xf numFmtId="0" fontId="2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8" fillId="0" borderId="0" xfId="0" applyFont="1"/>
    <xf numFmtId="0" fontId="7" fillId="0" borderId="0" xfId="0" applyFont="1" applyBorder="1" applyProtection="1"/>
    <xf numFmtId="8" fontId="7" fillId="0" borderId="0" xfId="0" applyNumberFormat="1" applyFont="1" applyBorder="1" applyProtection="1"/>
    <xf numFmtId="172" fontId="7" fillId="0" borderId="0" xfId="0" applyNumberFormat="1" applyFont="1" applyBorder="1" applyAlignment="1" applyProtection="1">
      <alignment horizontal="right"/>
    </xf>
    <xf numFmtId="0" fontId="7" fillId="0" borderId="0" xfId="0" applyFont="1"/>
    <xf numFmtId="0" fontId="24" fillId="0" borderId="0" xfId="0" applyFont="1"/>
    <xf numFmtId="0" fontId="24" fillId="0" borderId="0" xfId="0" applyFont="1" applyBorder="1"/>
    <xf numFmtId="0" fontId="24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/>
    <xf numFmtId="0" fontId="24" fillId="2" borderId="22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2" fontId="29" fillId="2" borderId="5" xfId="0" applyNumberFormat="1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4" fontId="4" fillId="2" borderId="54" xfId="0" applyNumberFormat="1" applyFont="1" applyFill="1" applyBorder="1" applyAlignment="1" applyProtection="1">
      <alignment horizontal="center" vertical="center"/>
    </xf>
    <xf numFmtId="0" fontId="0" fillId="0" borderId="27" xfId="0" applyBorder="1"/>
    <xf numFmtId="4" fontId="0" fillId="0" borderId="27" xfId="0" applyNumberFormat="1" applyBorder="1"/>
    <xf numFmtId="2" fontId="0" fillId="0" borderId="27" xfId="0" applyNumberFormat="1" applyBorder="1"/>
    <xf numFmtId="0" fontId="0" fillId="40" borderId="27" xfId="0" applyFill="1" applyBorder="1"/>
    <xf numFmtId="0" fontId="0" fillId="41" borderId="27" xfId="0" applyFill="1" applyBorder="1" applyAlignment="1">
      <alignment horizontal="center"/>
    </xf>
    <xf numFmtId="0" fontId="0" fillId="41" borderId="27" xfId="0" applyFill="1" applyBorder="1"/>
    <xf numFmtId="0" fontId="0" fillId="40" borderId="36" xfId="0" applyFill="1" applyBorder="1"/>
    <xf numFmtId="0" fontId="0" fillId="40" borderId="37" xfId="0" applyFill="1" applyBorder="1"/>
    <xf numFmtId="165" fontId="0" fillId="0" borderId="27" xfId="0" applyNumberFormat="1" applyBorder="1"/>
    <xf numFmtId="164" fontId="0" fillId="0" borderId="27" xfId="0" applyNumberFormat="1" applyBorder="1"/>
    <xf numFmtId="0" fontId="0" fillId="41" borderId="70" xfId="0" applyFill="1" applyBorder="1"/>
    <xf numFmtId="0" fontId="47" fillId="0" borderId="0" xfId="0" applyFont="1" applyAlignment="1">
      <alignment vertical="center"/>
    </xf>
    <xf numFmtId="4" fontId="47" fillId="0" borderId="0" xfId="0" applyNumberFormat="1" applyFont="1" applyAlignment="1">
      <alignment horizontal="right" vertical="center"/>
    </xf>
    <xf numFmtId="4" fontId="47" fillId="0" borderId="0" xfId="0" applyNumberFormat="1" applyFont="1" applyAlignment="1">
      <alignment vertical="center"/>
    </xf>
    <xf numFmtId="0" fontId="47" fillId="0" borderId="78" xfId="0" applyFont="1" applyBorder="1" applyAlignment="1">
      <alignment vertical="center"/>
    </xf>
    <xf numFmtId="0" fontId="51" fillId="0" borderId="80" xfId="0" applyFont="1" applyBorder="1" applyAlignment="1">
      <alignment horizontal="left" vertical="center" wrapText="1"/>
    </xf>
    <xf numFmtId="0" fontId="47" fillId="0" borderId="81" xfId="0" applyFont="1" applyBorder="1" applyAlignment="1">
      <alignment vertical="center"/>
    </xf>
    <xf numFmtId="0" fontId="47" fillId="42" borderId="82" xfId="0" applyFont="1" applyFill="1" applyBorder="1" applyAlignment="1">
      <alignment horizontal="center" vertical="center" wrapText="1"/>
    </xf>
    <xf numFmtId="0" fontId="47" fillId="42" borderId="83" xfId="0" applyFont="1" applyFill="1" applyBorder="1" applyAlignment="1">
      <alignment vertical="center" wrapText="1"/>
    </xf>
    <xf numFmtId="4" fontId="51" fillId="42" borderId="83" xfId="0" applyNumberFormat="1" applyFont="1" applyFill="1" applyBorder="1" applyAlignment="1">
      <alignment horizontal="right" vertical="center"/>
    </xf>
    <xf numFmtId="4" fontId="51" fillId="42" borderId="84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0" fontId="51" fillId="0" borderId="83" xfId="0" applyFont="1" applyBorder="1" applyAlignment="1">
      <alignment vertical="center"/>
    </xf>
    <xf numFmtId="0" fontId="53" fillId="0" borderId="81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/>
    </xf>
    <xf numFmtId="0" fontId="54" fillId="0" borderId="0" xfId="0" applyFont="1"/>
    <xf numFmtId="0" fontId="47" fillId="0" borderId="0" xfId="0" applyFont="1" applyAlignment="1">
      <alignment horizontal="left" vertical="center"/>
    </xf>
    <xf numFmtId="0" fontId="51" fillId="0" borderId="82" xfId="0" applyFont="1" applyBorder="1" applyAlignment="1">
      <alignment vertical="top" wrapText="1"/>
    </xf>
    <xf numFmtId="0" fontId="51" fillId="0" borderId="0" xfId="0" applyFont="1" applyAlignment="1">
      <alignment vertical="top"/>
    </xf>
    <xf numFmtId="16" fontId="51" fillId="0" borderId="81" xfId="0" applyNumberFormat="1" applyFont="1" applyBorder="1"/>
    <xf numFmtId="0" fontId="47" fillId="0" borderId="0" xfId="0" applyFont="1"/>
    <xf numFmtId="4" fontId="51" fillId="0" borderId="0" xfId="0" applyNumberFormat="1" applyFont="1" applyAlignment="1">
      <alignment horizontal="right"/>
    </xf>
    <xf numFmtId="4" fontId="51" fillId="0" borderId="71" xfId="0" applyNumberFormat="1" applyFont="1" applyBorder="1" applyAlignment="1">
      <alignment horizontal="right"/>
    </xf>
    <xf numFmtId="0" fontId="51" fillId="0" borderId="0" xfId="0" applyFont="1"/>
    <xf numFmtId="4" fontId="47" fillId="0" borderId="0" xfId="0" applyNumberFormat="1" applyFont="1" applyAlignment="1">
      <alignment horizontal="right"/>
    </xf>
    <xf numFmtId="4" fontId="47" fillId="0" borderId="71" xfId="0" applyNumberFormat="1" applyFont="1" applyBorder="1"/>
    <xf numFmtId="0" fontId="51" fillId="0" borderId="81" xfId="0" applyFont="1" applyBorder="1" applyAlignment="1">
      <alignment vertical="top"/>
    </xf>
    <xf numFmtId="0" fontId="51" fillId="0" borderId="0" xfId="0" applyFont="1" applyAlignment="1">
      <alignment vertical="top" wrapText="1"/>
    </xf>
    <xf numFmtId="4" fontId="51" fillId="0" borderId="0" xfId="0" applyNumberFormat="1" applyFont="1" applyAlignment="1">
      <alignment vertical="top"/>
    </xf>
    <xf numFmtId="4" fontId="51" fillId="0" borderId="71" xfId="0" applyNumberFormat="1" applyFont="1" applyBorder="1" applyAlignment="1">
      <alignment vertical="top"/>
    </xf>
    <xf numFmtId="0" fontId="55" fillId="0" borderId="0" xfId="0" applyFont="1" applyAlignment="1">
      <alignment horizontal="left" vertical="top" wrapText="1"/>
    </xf>
    <xf numFmtId="4" fontId="51" fillId="0" borderId="0" xfId="0" applyNumberFormat="1" applyFont="1" applyAlignment="1">
      <alignment horizontal="right" vertical="top"/>
    </xf>
    <xf numFmtId="0" fontId="56" fillId="0" borderId="0" xfId="0" applyFont="1" applyAlignment="1">
      <alignment wrapText="1"/>
    </xf>
    <xf numFmtId="0" fontId="57" fillId="0" borderId="0" xfId="0" applyFont="1" applyAlignment="1">
      <alignment wrapText="1"/>
    </xf>
    <xf numFmtId="0" fontId="51" fillId="0" borderId="86" xfId="0" applyFont="1" applyBorder="1" applyAlignment="1">
      <alignment vertical="top"/>
    </xf>
    <xf numFmtId="0" fontId="51" fillId="0" borderId="66" xfId="0" applyFont="1" applyBorder="1" applyAlignment="1">
      <alignment vertical="top" wrapText="1"/>
    </xf>
    <xf numFmtId="4" fontId="51" fillId="0" borderId="66" xfId="0" applyNumberFormat="1" applyFont="1" applyBorder="1" applyAlignment="1">
      <alignment horizontal="right" vertical="top"/>
    </xf>
    <xf numFmtId="4" fontId="51" fillId="0" borderId="87" xfId="0" applyNumberFormat="1" applyFont="1" applyBorder="1" applyAlignment="1">
      <alignment vertical="top"/>
    </xf>
    <xf numFmtId="0" fontId="51" fillId="0" borderId="81" xfId="0" applyFont="1" applyBorder="1"/>
    <xf numFmtId="4" fontId="51" fillId="0" borderId="71" xfId="0" applyNumberFormat="1" applyFont="1" applyBorder="1"/>
    <xf numFmtId="0" fontId="51" fillId="0" borderId="82" xfId="0" applyFont="1" applyBorder="1"/>
    <xf numFmtId="4" fontId="51" fillId="0" borderId="83" xfId="0" applyNumberFormat="1" applyFont="1" applyBorder="1" applyAlignment="1">
      <alignment horizontal="right"/>
    </xf>
    <xf numFmtId="4" fontId="51" fillId="0" borderId="84" xfId="0" applyNumberFormat="1" applyFont="1" applyBorder="1"/>
    <xf numFmtId="0" fontId="47" fillId="0" borderId="13" xfId="0" applyFont="1" applyBorder="1"/>
    <xf numFmtId="0" fontId="51" fillId="0" borderId="81" xfId="0" applyFont="1" applyBorder="1" applyAlignment="1">
      <alignment horizontal="right" vertical="top"/>
    </xf>
    <xf numFmtId="0" fontId="51" fillId="0" borderId="0" xfId="0" applyFont="1" applyAlignment="1">
      <alignment wrapText="1"/>
    </xf>
    <xf numFmtId="0" fontId="58" fillId="0" borderId="0" xfId="0" applyFont="1" applyAlignment="1">
      <alignment vertical="center"/>
    </xf>
    <xf numFmtId="0" fontId="51" fillId="0" borderId="13" xfId="0" applyFont="1" applyBorder="1"/>
    <xf numFmtId="0" fontId="51" fillId="0" borderId="66" xfId="0" applyFont="1" applyBorder="1"/>
    <xf numFmtId="4" fontId="51" fillId="0" borderId="66" xfId="0" applyNumberFormat="1" applyFont="1" applyBorder="1" applyAlignment="1">
      <alignment horizontal="right"/>
    </xf>
    <xf numFmtId="4" fontId="51" fillId="0" borderId="87" xfId="0" applyNumberFormat="1" applyFont="1" applyBorder="1"/>
    <xf numFmtId="0" fontId="51" fillId="0" borderId="81" xfId="0" applyFont="1" applyBorder="1" applyAlignment="1">
      <alignment vertical="top" wrapText="1"/>
    </xf>
    <xf numFmtId="0" fontId="51" fillId="0" borderId="86" xfId="0" applyFont="1" applyBorder="1" applyAlignment="1">
      <alignment horizontal="left" vertical="top"/>
    </xf>
    <xf numFmtId="4" fontId="51" fillId="0" borderId="0" xfId="0" applyNumberFormat="1" applyFont="1"/>
    <xf numFmtId="4" fontId="51" fillId="0" borderId="0" xfId="0" applyNumberFormat="1" applyFont="1" applyAlignment="1">
      <alignment horizontal="center" vertical="center" wrapText="1"/>
    </xf>
    <xf numFmtId="4" fontId="51" fillId="0" borderId="71" xfId="0" applyNumberFormat="1" applyFont="1" applyBorder="1" applyAlignment="1">
      <alignment horizontal="right" vertical="top" wrapText="1"/>
    </xf>
    <xf numFmtId="4" fontId="51" fillId="0" borderId="0" xfId="0" applyNumberFormat="1" applyFont="1" applyAlignment="1">
      <alignment horizontal="center" vertical="center"/>
    </xf>
    <xf numFmtId="4" fontId="51" fillId="0" borderId="71" xfId="0" applyNumberFormat="1" applyFont="1" applyBorder="1" applyAlignment="1">
      <alignment horizontal="right" vertical="top"/>
    </xf>
    <xf numFmtId="4" fontId="51" fillId="0" borderId="66" xfId="0" applyNumberFormat="1" applyFont="1" applyBorder="1" applyAlignment="1">
      <alignment horizontal="center" vertical="center"/>
    </xf>
    <xf numFmtId="4" fontId="51" fillId="0" borderId="87" xfId="0" applyNumberFormat="1" applyFont="1" applyBorder="1" applyAlignment="1">
      <alignment horizontal="right" vertical="top"/>
    </xf>
    <xf numFmtId="0" fontId="47" fillId="42" borderId="81" xfId="0" applyFont="1" applyFill="1" applyBorder="1" applyAlignment="1">
      <alignment horizontal="center" vertical="center"/>
    </xf>
    <xf numFmtId="0" fontId="47" fillId="42" borderId="0" xfId="0" applyFont="1" applyFill="1" applyAlignment="1">
      <alignment vertical="center"/>
    </xf>
    <xf numFmtId="4" fontId="51" fillId="42" borderId="0" xfId="0" applyNumberFormat="1" applyFont="1" applyFill="1" applyAlignment="1">
      <alignment horizontal="center" vertical="center"/>
    </xf>
    <xf numFmtId="4" fontId="51" fillId="42" borderId="71" xfId="0" applyNumberFormat="1" applyFont="1" applyFill="1" applyBorder="1"/>
    <xf numFmtId="0" fontId="51" fillId="0" borderId="81" xfId="0" applyFont="1" applyBorder="1" applyAlignment="1">
      <alignment horizontal="left" vertical="top"/>
    </xf>
    <xf numFmtId="0" fontId="51" fillId="0" borderId="0" xfId="0" applyFont="1" applyAlignment="1">
      <alignment horizontal="left" vertical="top" wrapText="1"/>
    </xf>
    <xf numFmtId="0" fontId="51" fillId="0" borderId="0" xfId="0" applyFont="1" applyAlignment="1">
      <alignment horizontal="center" vertical="center"/>
    </xf>
    <xf numFmtId="175" fontId="51" fillId="0" borderId="0" xfId="0" applyNumberFormat="1" applyFont="1" applyAlignment="1">
      <alignment horizontal="center" vertical="center" wrapText="1"/>
    </xf>
    <xf numFmtId="4" fontId="51" fillId="0" borderId="0" xfId="0" applyNumberFormat="1" applyFont="1" applyAlignment="1">
      <alignment horizontal="center"/>
    </xf>
    <xf numFmtId="173" fontId="51" fillId="0" borderId="0" xfId="0" applyNumberFormat="1" applyFont="1" applyAlignment="1">
      <alignment horizontal="center" vertical="center" wrapText="1"/>
    </xf>
    <xf numFmtId="0" fontId="51" fillId="0" borderId="66" xfId="0" applyFont="1" applyBorder="1" applyAlignment="1">
      <alignment wrapText="1"/>
    </xf>
    <xf numFmtId="3" fontId="51" fillId="0" borderId="66" xfId="0" applyNumberFormat="1" applyFont="1" applyBorder="1" applyAlignment="1">
      <alignment wrapText="1"/>
    </xf>
    <xf numFmtId="4" fontId="47" fillId="42" borderId="86" xfId="0" applyNumberFormat="1" applyFont="1" applyFill="1" applyBorder="1" applyAlignment="1">
      <alignment horizontal="right" vertical="center"/>
    </xf>
    <xf numFmtId="0" fontId="47" fillId="42" borderId="66" xfId="0" applyFont="1" applyFill="1" applyBorder="1" applyAlignment="1">
      <alignment vertical="center" wrapText="1"/>
    </xf>
    <xf numFmtId="4" fontId="47" fillId="42" borderId="66" xfId="0" applyNumberFormat="1" applyFont="1" applyFill="1" applyBorder="1" applyAlignment="1">
      <alignment horizontal="right" vertical="center"/>
    </xf>
    <xf numFmtId="4" fontId="47" fillId="42" borderId="87" xfId="0" applyNumberFormat="1" applyFont="1" applyFill="1" applyBorder="1" applyAlignment="1">
      <alignment horizontal="right" vertical="center"/>
    </xf>
    <xf numFmtId="0" fontId="47" fillId="0" borderId="0" xfId="0" applyFont="1" applyAlignment="1">
      <alignment vertical="center" wrapText="1"/>
    </xf>
    <xf numFmtId="0" fontId="51" fillId="0" borderId="83" xfId="0" applyFont="1" applyBorder="1" applyAlignment="1">
      <alignment horizontal="center" vertical="center" wrapText="1"/>
    </xf>
    <xf numFmtId="4" fontId="51" fillId="0" borderId="83" xfId="0" applyNumberFormat="1" applyFont="1" applyBorder="1" applyAlignment="1">
      <alignment horizontal="center" vertical="center"/>
    </xf>
    <xf numFmtId="4" fontId="51" fillId="0" borderId="84" xfId="0" applyNumberFormat="1" applyFont="1" applyBorder="1" applyAlignment="1">
      <alignment horizontal="center" vertical="center"/>
    </xf>
    <xf numFmtId="0" fontId="51" fillId="0" borderId="86" xfId="0" applyFont="1" applyBorder="1" applyAlignment="1">
      <alignment horizontal="center" vertical="center"/>
    </xf>
    <xf numFmtId="0" fontId="51" fillId="0" borderId="66" xfId="0" applyFont="1" applyBorder="1" applyAlignment="1">
      <alignment horizontal="center" vertical="center"/>
    </xf>
    <xf numFmtId="4" fontId="51" fillId="0" borderId="87" xfId="0" applyNumberFormat="1" applyFont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165" fontId="52" fillId="2" borderId="0" xfId="0" applyNumberFormat="1" applyFont="1" applyFill="1" applyBorder="1" applyAlignment="1">
      <alignment horizontal="right" vertical="center"/>
    </xf>
    <xf numFmtId="2" fontId="23" fillId="2" borderId="0" xfId="0" applyNumberFormat="1" applyFont="1" applyFill="1" applyBorder="1" applyAlignment="1">
      <alignment vertical="center"/>
    </xf>
    <xf numFmtId="0" fontId="23" fillId="2" borderId="0" xfId="0" applyFont="1" applyFill="1"/>
    <xf numFmtId="0" fontId="52" fillId="2" borderId="27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4" fontId="19" fillId="2" borderId="27" xfId="0" applyNumberFormat="1" applyFont="1" applyFill="1" applyBorder="1" applyAlignment="1">
      <alignment horizontal="right" vertical="center" wrapText="1"/>
    </xf>
    <xf numFmtId="0" fontId="19" fillId="2" borderId="27" xfId="0" applyFont="1" applyFill="1" applyBorder="1" applyAlignment="1">
      <alignment horizontal="right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19" fillId="2" borderId="27" xfId="86" applyFont="1" applyFill="1" applyBorder="1" applyAlignment="1">
      <alignment horizontal="left" vertical="center" wrapText="1"/>
    </xf>
    <xf numFmtId="49" fontId="19" fillId="2" borderId="27" xfId="86" applyNumberFormat="1" applyFont="1" applyFill="1" applyBorder="1" applyAlignment="1">
      <alignment vertical="center" wrapText="1"/>
    </xf>
    <xf numFmtId="0" fontId="19" fillId="2" borderId="27" xfId="86" applyFont="1" applyFill="1" applyBorder="1" applyAlignment="1">
      <alignment vertical="center" wrapText="1"/>
    </xf>
    <xf numFmtId="0" fontId="19" fillId="2" borderId="72" xfId="86" applyFont="1" applyFill="1" applyBorder="1" applyAlignment="1">
      <alignment vertical="center" wrapText="1"/>
    </xf>
    <xf numFmtId="4" fontId="23" fillId="2" borderId="27" xfId="0" applyNumberFormat="1" applyFont="1" applyFill="1" applyBorder="1" applyAlignment="1">
      <alignment horizontal="right" vertical="center"/>
    </xf>
    <xf numFmtId="4" fontId="60" fillId="2" borderId="27" xfId="0" applyNumberFormat="1" applyFont="1" applyFill="1" applyBorder="1" applyAlignment="1">
      <alignment horizontal="right" vertical="center"/>
    </xf>
    <xf numFmtId="4" fontId="60" fillId="2" borderId="18" xfId="0" applyNumberFormat="1" applyFont="1" applyFill="1" applyBorder="1" applyAlignment="1">
      <alignment horizontal="right" vertical="center"/>
    </xf>
    <xf numFmtId="4" fontId="60" fillId="2" borderId="74" xfId="0" applyNumberFormat="1" applyFont="1" applyFill="1" applyBorder="1" applyAlignment="1">
      <alignment horizontal="right" vertical="center"/>
    </xf>
    <xf numFmtId="0" fontId="60" fillId="2" borderId="27" xfId="0" applyFont="1" applyFill="1" applyBorder="1" applyAlignment="1">
      <alignment horizontal="right" vertical="center"/>
    </xf>
    <xf numFmtId="0" fontId="52" fillId="2" borderId="0" xfId="0" applyFont="1" applyFill="1" applyBorder="1" applyAlignment="1">
      <alignment vertical="center"/>
    </xf>
    <xf numFmtId="0" fontId="23" fillId="2" borderId="0" xfId="0" applyFont="1" applyFill="1" applyAlignment="1">
      <alignment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0" fontId="23" fillId="2" borderId="0" xfId="0" applyFont="1" applyFill="1" applyAlignment="1">
      <alignment horizontal="center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39" xfId="0" applyFont="1" applyFill="1" applyBorder="1" applyAlignment="1">
      <alignment vertical="center"/>
    </xf>
    <xf numFmtId="0" fontId="25" fillId="2" borderId="11" xfId="0" applyFont="1" applyFill="1" applyBorder="1" applyAlignment="1">
      <alignment horizontal="left" vertical="center"/>
    </xf>
    <xf numFmtId="0" fontId="25" fillId="2" borderId="2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39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4" fillId="2" borderId="16" xfId="75" applyFont="1" applyFill="1" applyBorder="1" applyAlignment="1" applyProtection="1"/>
    <xf numFmtId="44" fontId="5" fillId="2" borderId="88" xfId="0" applyNumberFormat="1" applyFont="1" applyFill="1" applyBorder="1" applyAlignment="1">
      <alignment vertical="center"/>
    </xf>
    <xf numFmtId="44" fontId="5" fillId="2" borderId="60" xfId="0" applyNumberFormat="1" applyFont="1" applyFill="1" applyBorder="1" applyAlignment="1">
      <alignment vertical="center"/>
    </xf>
    <xf numFmtId="0" fontId="25" fillId="2" borderId="16" xfId="0" applyFont="1" applyFill="1" applyBorder="1" applyAlignment="1">
      <alignment horizontal="left" vertical="center"/>
    </xf>
    <xf numFmtId="172" fontId="29" fillId="2" borderId="8" xfId="75" applyNumberFormat="1" applyFont="1" applyFill="1" applyBorder="1" applyAlignment="1" applyProtection="1">
      <alignment vertical="center"/>
    </xf>
    <xf numFmtId="172" fontId="29" fillId="2" borderId="21" xfId="75" applyNumberFormat="1" applyFont="1" applyFill="1" applyBorder="1" applyAlignment="1" applyProtection="1">
      <alignment vertical="center"/>
    </xf>
    <xf numFmtId="0" fontId="25" fillId="2" borderId="23" xfId="0" applyFont="1" applyFill="1" applyBorder="1" applyAlignment="1">
      <alignment horizontal="left" vertical="center"/>
    </xf>
    <xf numFmtId="0" fontId="3" fillId="2" borderId="0" xfId="91" applyNumberFormat="1" applyFont="1" applyFill="1" applyBorder="1" applyAlignment="1" applyProtection="1">
      <alignment horizontal="left"/>
    </xf>
    <xf numFmtId="0" fontId="3" fillId="2" borderId="0" xfId="75" applyNumberFormat="1" applyFont="1" applyFill="1" applyBorder="1" applyAlignment="1" applyProtection="1">
      <alignment horizontal="center" vertical="center"/>
    </xf>
    <xf numFmtId="0" fontId="4" fillId="2" borderId="0" xfId="91" applyNumberFormat="1" applyFont="1" applyFill="1" applyBorder="1" applyAlignment="1" applyProtection="1">
      <alignment horizontal="left"/>
    </xf>
    <xf numFmtId="2" fontId="29" fillId="2" borderId="48" xfId="0" applyNumberFormat="1" applyFont="1" applyFill="1" applyBorder="1" applyAlignment="1" applyProtection="1">
      <alignment horizontal="center" vertical="center"/>
    </xf>
    <xf numFmtId="2" fontId="29" fillId="2" borderId="10" xfId="0" applyNumberFormat="1" applyFont="1" applyFill="1" applyBorder="1" applyAlignment="1" applyProtection="1">
      <alignment horizontal="center" vertical="center"/>
    </xf>
    <xf numFmtId="0" fontId="29" fillId="2" borderId="50" xfId="0" applyFont="1" applyFill="1" applyBorder="1" applyAlignment="1" applyProtection="1">
      <alignment horizontal="center" vertical="center" wrapText="1"/>
    </xf>
    <xf numFmtId="0" fontId="29" fillId="2" borderId="54" xfId="0" applyFont="1" applyFill="1" applyBorder="1" applyAlignment="1" applyProtection="1">
      <alignment horizontal="center" vertical="center" wrapText="1"/>
    </xf>
    <xf numFmtId="4" fontId="29" fillId="2" borderId="6" xfId="0" applyNumberFormat="1" applyFont="1" applyFill="1" applyBorder="1" applyAlignment="1" applyProtection="1">
      <alignment horizontal="right" vertical="center"/>
    </xf>
    <xf numFmtId="173" fontId="5" fillId="2" borderId="25" xfId="0" applyNumberFormat="1" applyFont="1" applyFill="1" applyBorder="1" applyAlignment="1" applyProtection="1">
      <alignment horizontal="right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19" xfId="0" applyNumberFormat="1" applyFont="1" applyFill="1" applyBorder="1" applyAlignment="1" applyProtection="1">
      <alignment horizontal="center" vertical="center"/>
    </xf>
    <xf numFmtId="4" fontId="29" fillId="2" borderId="63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49" fontId="52" fillId="2" borderId="33" xfId="86" applyNumberFormat="1" applyFont="1" applyFill="1" applyBorder="1" applyAlignment="1">
      <alignment vertical="center" wrapText="1"/>
    </xf>
    <xf numFmtId="3" fontId="23" fillId="2" borderId="33" xfId="0" applyNumberFormat="1" applyFont="1" applyFill="1" applyBorder="1" applyAlignment="1">
      <alignment horizontal="right" vertical="center"/>
    </xf>
    <xf numFmtId="3" fontId="23" fillId="2" borderId="35" xfId="0" applyNumberFormat="1" applyFont="1" applyFill="1" applyBorder="1" applyAlignment="1">
      <alignment horizontal="right" vertical="center"/>
    </xf>
    <xf numFmtId="3" fontId="23" fillId="2" borderId="27" xfId="0" applyNumberFormat="1" applyFont="1" applyFill="1" applyBorder="1" applyAlignment="1">
      <alignment horizontal="right" vertical="center"/>
    </xf>
    <xf numFmtId="3" fontId="23" fillId="2" borderId="31" xfId="0" applyNumberFormat="1" applyFont="1" applyFill="1" applyBorder="1" applyAlignment="1">
      <alignment horizontal="right" vertical="center"/>
    </xf>
    <xf numFmtId="0" fontId="23" fillId="2" borderId="27" xfId="0" applyNumberFormat="1" applyFont="1" applyFill="1" applyBorder="1" applyAlignment="1">
      <alignment horizontal="right" vertical="center"/>
    </xf>
    <xf numFmtId="3" fontId="23" fillId="2" borderId="27" xfId="0" applyNumberFormat="1" applyFont="1" applyFill="1" applyBorder="1" applyAlignment="1">
      <alignment horizontal="center" vertical="center"/>
    </xf>
    <xf numFmtId="0" fontId="23" fillId="2" borderId="31" xfId="0" applyNumberFormat="1" applyFont="1" applyFill="1" applyBorder="1" applyAlignment="1">
      <alignment horizontal="right" vertical="center"/>
    </xf>
    <xf numFmtId="4" fontId="23" fillId="2" borderId="72" xfId="0" applyNumberFormat="1" applyFont="1" applyFill="1" applyBorder="1" applyAlignment="1">
      <alignment horizontal="right" vertical="center"/>
    </xf>
    <xf numFmtId="0" fontId="23" fillId="2" borderId="72" xfId="0" applyNumberFormat="1" applyFont="1" applyFill="1" applyBorder="1" applyAlignment="1">
      <alignment horizontal="right" vertical="center"/>
    </xf>
    <xf numFmtId="3" fontId="23" fillId="2" borderId="72" xfId="0" applyNumberFormat="1" applyFont="1" applyFill="1" applyBorder="1" applyAlignment="1">
      <alignment horizontal="center" vertical="center"/>
    </xf>
    <xf numFmtId="0" fontId="23" fillId="2" borderId="73" xfId="0" applyNumberFormat="1" applyFont="1" applyFill="1" applyBorder="1" applyAlignment="1">
      <alignment horizontal="right" vertical="center"/>
    </xf>
    <xf numFmtId="0" fontId="23" fillId="2" borderId="27" xfId="0" applyFont="1" applyFill="1" applyBorder="1" applyAlignment="1">
      <alignment horizontal="center" vertical="center" wrapText="1"/>
    </xf>
    <xf numFmtId="3" fontId="60" fillId="2" borderId="27" xfId="0" applyNumberFormat="1" applyFont="1" applyFill="1" applyBorder="1" applyAlignment="1">
      <alignment horizontal="right" vertical="center"/>
    </xf>
    <xf numFmtId="4" fontId="60" fillId="2" borderId="28" xfId="0" applyNumberFormat="1" applyFont="1" applyFill="1" applyBorder="1" applyAlignment="1">
      <alignment horizontal="right" vertical="center"/>
    </xf>
    <xf numFmtId="3" fontId="60" fillId="2" borderId="15" xfId="0" applyNumberFormat="1" applyFont="1" applyFill="1" applyBorder="1" applyAlignment="1">
      <alignment horizontal="right" vertical="center"/>
    </xf>
    <xf numFmtId="3" fontId="60" fillId="2" borderId="30" xfId="0" applyNumberFormat="1" applyFont="1" applyFill="1" applyBorder="1" applyAlignment="1">
      <alignment horizontal="right" vertical="center"/>
    </xf>
    <xf numFmtId="4" fontId="60" fillId="2" borderId="75" xfId="0" applyNumberFormat="1" applyFont="1" applyFill="1" applyBorder="1" applyAlignment="1">
      <alignment horizontal="right" vertical="center"/>
    </xf>
    <xf numFmtId="3" fontId="60" fillId="2" borderId="67" xfId="0" applyNumberFormat="1" applyFont="1" applyFill="1" applyBorder="1" applyAlignment="1">
      <alignment horizontal="right" vertical="center"/>
    </xf>
    <xf numFmtId="3" fontId="60" fillId="2" borderId="77" xfId="0" applyNumberFormat="1" applyFont="1" applyFill="1" applyBorder="1" applyAlignment="1">
      <alignment horizontal="right" vertical="center"/>
    </xf>
    <xf numFmtId="0" fontId="59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2" fontId="23" fillId="2" borderId="0" xfId="0" applyNumberFormat="1" applyFont="1" applyFill="1" applyBorder="1" applyAlignment="1">
      <alignment horizontal="right" vertical="center"/>
    </xf>
    <xf numFmtId="2" fontId="60" fillId="2" borderId="0" xfId="0" applyNumberFormat="1" applyFont="1" applyFill="1" applyBorder="1" applyAlignment="1">
      <alignment horizontal="right" vertical="center"/>
    </xf>
    <xf numFmtId="165" fontId="60" fillId="2" borderId="13" xfId="0" applyNumberFormat="1" applyFont="1" applyFill="1" applyBorder="1" applyAlignment="1">
      <alignment horizontal="right" vertical="center"/>
    </xf>
    <xf numFmtId="8" fontId="23" fillId="2" borderId="27" xfId="0" applyNumberFormat="1" applyFont="1" applyFill="1" applyBorder="1" applyAlignment="1">
      <alignment vertical="center"/>
    </xf>
    <xf numFmtId="0" fontId="18" fillId="2" borderId="0" xfId="0" applyFont="1" applyFill="1"/>
    <xf numFmtId="0" fontId="0" fillId="2" borderId="0" xfId="0" applyFill="1"/>
    <xf numFmtId="0" fontId="5" fillId="2" borderId="0" xfId="0" applyFont="1" applyFill="1"/>
    <xf numFmtId="0" fontId="24" fillId="2" borderId="0" xfId="0" applyFont="1" applyFill="1"/>
    <xf numFmtId="0" fontId="24" fillId="2" borderId="0" xfId="0" applyFont="1" applyFill="1" applyBorder="1"/>
    <xf numFmtId="0" fontId="24" fillId="2" borderId="0" xfId="0" applyNumberFormat="1" applyFont="1" applyFill="1" applyBorder="1" applyAlignment="1">
      <alignment horizontal="left"/>
    </xf>
    <xf numFmtId="0" fontId="24" fillId="2" borderId="0" xfId="0" applyNumberFormat="1" applyFont="1" applyFill="1" applyBorder="1" applyAlignment="1"/>
    <xf numFmtId="2" fontId="24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48" xfId="89" applyFont="1" applyFill="1" applyBorder="1" applyAlignment="1" applyProtection="1">
      <alignment horizontal="center" vertical="center"/>
    </xf>
    <xf numFmtId="0" fontId="3" fillId="2" borderId="49" xfId="89" applyFont="1" applyFill="1" applyBorder="1" applyAlignment="1" applyProtection="1">
      <alignment horizontal="center" vertical="center" wrapText="1"/>
    </xf>
    <xf numFmtId="0" fontId="3" fillId="2" borderId="50" xfId="89" applyFont="1" applyFill="1" applyBorder="1" applyAlignment="1" applyProtection="1">
      <alignment horizontal="center" vertical="center" wrapText="1"/>
    </xf>
    <xf numFmtId="0" fontId="3" fillId="2" borderId="9" xfId="89" applyFont="1" applyFill="1" applyBorder="1" applyAlignment="1" applyProtection="1">
      <alignment horizontal="center" vertical="center" wrapText="1"/>
    </xf>
    <xf numFmtId="0" fontId="3" fillId="2" borderId="51" xfId="89" applyFont="1" applyFill="1" applyBorder="1" applyAlignment="1" applyProtection="1">
      <alignment horizontal="center" vertical="center" wrapText="1"/>
    </xf>
    <xf numFmtId="0" fontId="5" fillId="2" borderId="52" xfId="89" applyFont="1" applyFill="1" applyBorder="1" applyAlignment="1" applyProtection="1">
      <alignment horizontal="left" vertical="center"/>
    </xf>
    <xf numFmtId="170" fontId="5" fillId="2" borderId="59" xfId="89" applyNumberFormat="1" applyFont="1" applyFill="1" applyBorder="1" applyAlignment="1" applyProtection="1">
      <alignment horizontal="right" vertical="center"/>
    </xf>
    <xf numFmtId="4" fontId="29" fillId="2" borderId="52" xfId="89" applyNumberFormat="1" applyFont="1" applyFill="1" applyBorder="1" applyAlignment="1" applyProtection="1">
      <alignment horizontal="center" vertical="center"/>
      <protection locked="0"/>
    </xf>
    <xf numFmtId="4" fontId="29" fillId="2" borderId="25" xfId="89" applyNumberFormat="1" applyFont="1" applyFill="1" applyBorder="1" applyAlignment="1" applyProtection="1">
      <alignment horizontal="center" vertical="center"/>
    </xf>
    <xf numFmtId="0" fontId="5" fillId="2" borderId="20" xfId="89" applyFont="1" applyFill="1" applyBorder="1" applyAlignment="1" applyProtection="1">
      <alignment horizontal="left" vertical="center"/>
    </xf>
    <xf numFmtId="170" fontId="5" fillId="2" borderId="60" xfId="89" applyNumberFormat="1" applyFont="1" applyFill="1" applyBorder="1" applyAlignment="1" applyProtection="1">
      <alignment horizontal="right" vertical="center"/>
    </xf>
    <xf numFmtId="4" fontId="29" fillId="2" borderId="20" xfId="89" applyNumberFormat="1" applyFont="1" applyFill="1" applyBorder="1" applyAlignment="1" applyProtection="1">
      <alignment horizontal="center" vertical="center"/>
      <protection locked="0"/>
    </xf>
    <xf numFmtId="4" fontId="29" fillId="2" borderId="21" xfId="89" applyNumberFormat="1" applyFont="1" applyFill="1" applyBorder="1" applyAlignment="1" applyProtection="1">
      <alignment horizontal="center" vertical="center"/>
    </xf>
    <xf numFmtId="0" fontId="5" fillId="2" borderId="53" xfId="89" applyFont="1" applyFill="1" applyBorder="1" applyAlignment="1" applyProtection="1">
      <alignment horizontal="left" vertical="center"/>
    </xf>
    <xf numFmtId="170" fontId="5" fillId="2" borderId="61" xfId="89" applyNumberFormat="1" applyFont="1" applyFill="1" applyBorder="1" applyAlignment="1" applyProtection="1">
      <alignment horizontal="right" vertical="center"/>
    </xf>
    <xf numFmtId="4" fontId="29" fillId="2" borderId="53" xfId="89" applyNumberFormat="1" applyFont="1" applyFill="1" applyBorder="1" applyAlignment="1" applyProtection="1">
      <alignment horizontal="center" vertical="center"/>
      <protection locked="0"/>
    </xf>
    <xf numFmtId="4" fontId="6" fillId="2" borderId="9" xfId="89" applyNumberFormat="1" applyFont="1" applyFill="1" applyBorder="1" applyAlignment="1" applyProtection="1">
      <alignment horizontal="center" vertical="center"/>
    </xf>
    <xf numFmtId="4" fontId="6" fillId="2" borderId="51" xfId="89" applyNumberFormat="1" applyFont="1" applyFill="1" applyBorder="1" applyAlignment="1" applyProtection="1">
      <alignment horizontal="center" vertical="center"/>
    </xf>
    <xf numFmtId="0" fontId="8" fillId="2" borderId="0" xfId="89" applyFont="1" applyFill="1" applyBorder="1" applyAlignment="1" applyProtection="1">
      <alignment horizontal="right" vertical="center"/>
    </xf>
    <xf numFmtId="171" fontId="7" fillId="2" borderId="0" xfId="89" applyNumberFormat="1" applyFont="1" applyFill="1" applyBorder="1" applyAlignment="1" applyProtection="1">
      <alignment horizontal="center" vertical="center"/>
      <protection locked="0"/>
    </xf>
    <xf numFmtId="171" fontId="7" fillId="2" borderId="0" xfId="89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27" fillId="2" borderId="0" xfId="0" applyFont="1" applyFill="1"/>
    <xf numFmtId="4" fontId="23" fillId="2" borderId="0" xfId="0" applyNumberFormat="1" applyFont="1" applyFill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 wrapText="1"/>
    </xf>
    <xf numFmtId="49" fontId="52" fillId="2" borderId="27" xfId="86" applyNumberFormat="1" applyFont="1" applyFill="1" applyBorder="1" applyAlignment="1">
      <alignment vertical="center" wrapText="1"/>
    </xf>
    <xf numFmtId="172" fontId="23" fillId="2" borderId="27" xfId="0" applyNumberFormat="1" applyFont="1" applyFill="1" applyBorder="1"/>
    <xf numFmtId="0" fontId="60" fillId="2" borderId="0" xfId="0" applyFont="1" applyFill="1" applyAlignment="1">
      <alignment vertical="center"/>
    </xf>
    <xf numFmtId="0" fontId="0" fillId="0" borderId="27" xfId="0" applyBorder="1" applyAlignment="1">
      <alignment horizontal="center" vertical="center"/>
    </xf>
    <xf numFmtId="172" fontId="23" fillId="2" borderId="27" xfId="0" applyNumberFormat="1" applyFont="1" applyFill="1" applyBorder="1" applyAlignment="1">
      <alignment horizontal="center" vertical="center"/>
    </xf>
    <xf numFmtId="3" fontId="60" fillId="2" borderId="29" xfId="0" applyNumberFormat="1" applyFont="1" applyFill="1" applyBorder="1" applyAlignment="1">
      <alignment horizontal="right" vertical="center"/>
    </xf>
    <xf numFmtId="3" fontId="60" fillId="2" borderId="76" xfId="0" applyNumberFormat="1" applyFont="1" applyFill="1" applyBorder="1" applyAlignment="1">
      <alignment horizontal="right" vertical="center"/>
    </xf>
    <xf numFmtId="0" fontId="0" fillId="43" borderId="27" xfId="0" applyFill="1" applyBorder="1" applyAlignment="1">
      <alignment horizontal="center" vertical="center"/>
    </xf>
    <xf numFmtId="0" fontId="0" fillId="43" borderId="27" xfId="0" applyFill="1" applyBorder="1"/>
    <xf numFmtId="2" fontId="0" fillId="43" borderId="27" xfId="0" applyNumberFormat="1" applyFill="1" applyBorder="1"/>
    <xf numFmtId="0" fontId="0" fillId="0" borderId="0" xfId="0" applyBorder="1"/>
    <xf numFmtId="0" fontId="60" fillId="2" borderId="27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/>
    </xf>
    <xf numFmtId="4" fontId="23" fillId="2" borderId="32" xfId="0" applyNumberFormat="1" applyFont="1" applyFill="1" applyBorder="1" applyAlignment="1">
      <alignment horizontal="right" vertical="center"/>
    </xf>
    <xf numFmtId="4" fontId="23" fillId="2" borderId="33" xfId="0" applyNumberFormat="1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left"/>
    </xf>
    <xf numFmtId="0" fontId="52" fillId="2" borderId="36" xfId="0" applyFont="1" applyFill="1" applyBorder="1" applyAlignment="1">
      <alignment horizontal="left" vertical="center" wrapText="1"/>
    </xf>
    <xf numFmtId="0" fontId="52" fillId="2" borderId="37" xfId="0" applyFont="1" applyFill="1" applyBorder="1" applyAlignment="1">
      <alignment horizontal="left" vertical="center" wrapText="1"/>
    </xf>
    <xf numFmtId="0" fontId="52" fillId="2" borderId="70" xfId="0" applyFont="1" applyFill="1" applyBorder="1" applyAlignment="1">
      <alignment horizontal="left" vertical="center" wrapText="1"/>
    </xf>
    <xf numFmtId="0" fontId="52" fillId="2" borderId="36" xfId="86" applyFont="1" applyFill="1" applyBorder="1" applyAlignment="1">
      <alignment horizontal="left" vertical="center" wrapText="1"/>
    </xf>
    <xf numFmtId="0" fontId="52" fillId="2" borderId="37" xfId="86" applyFont="1" applyFill="1" applyBorder="1" applyAlignment="1">
      <alignment horizontal="left" vertical="center" wrapText="1"/>
    </xf>
    <xf numFmtId="0" fontId="52" fillId="2" borderId="38" xfId="86" applyFont="1" applyFill="1" applyBorder="1" applyAlignment="1">
      <alignment horizontal="left" vertical="center" wrapText="1"/>
    </xf>
    <xf numFmtId="0" fontId="52" fillId="2" borderId="27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23" fillId="2" borderId="89" xfId="0" applyFont="1" applyFill="1" applyBorder="1" applyAlignment="1">
      <alignment horizontal="center" vertical="center" wrapText="1"/>
    </xf>
    <xf numFmtId="0" fontId="23" fillId="2" borderId="68" xfId="0" applyFont="1" applyFill="1" applyBorder="1" applyAlignment="1">
      <alignment horizontal="center" vertical="center" wrapText="1"/>
    </xf>
    <xf numFmtId="0" fontId="23" fillId="2" borderId="69" xfId="0" applyFont="1" applyFill="1" applyBorder="1" applyAlignment="1">
      <alignment horizontal="center" vertical="center" wrapText="1"/>
    </xf>
    <xf numFmtId="0" fontId="60" fillId="2" borderId="36" xfId="0" applyFont="1" applyFill="1" applyBorder="1" applyAlignment="1">
      <alignment horizontal="center" vertical="center"/>
    </xf>
    <xf numFmtId="0" fontId="60" fillId="2" borderId="37" xfId="0" applyFont="1" applyFill="1" applyBorder="1" applyAlignment="1">
      <alignment horizontal="center" vertical="center"/>
    </xf>
    <xf numFmtId="0" fontId="60" fillId="2" borderId="70" xfId="0" applyFont="1" applyFill="1" applyBorder="1" applyAlignment="1">
      <alignment horizontal="center" vertical="center"/>
    </xf>
    <xf numFmtId="0" fontId="23" fillId="2" borderId="72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7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60" fillId="2" borderId="22" xfId="0" applyFont="1" applyFill="1" applyBorder="1" applyAlignment="1">
      <alignment horizontal="right" vertical="center"/>
    </xf>
    <xf numFmtId="0" fontId="60" fillId="2" borderId="40" xfId="0" applyFont="1" applyFill="1" applyBorder="1" applyAlignment="1">
      <alignment horizontal="right" vertical="center"/>
    </xf>
    <xf numFmtId="0" fontId="52" fillId="2" borderId="4" xfId="0" applyFont="1" applyFill="1" applyBorder="1" applyAlignment="1">
      <alignment horizontal="left"/>
    </xf>
    <xf numFmtId="0" fontId="19" fillId="2" borderId="52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2" borderId="90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77" xfId="0" applyFont="1" applyFill="1" applyBorder="1" applyAlignment="1">
      <alignment horizontal="center" vertical="center"/>
    </xf>
    <xf numFmtId="0" fontId="60" fillId="2" borderId="11" xfId="0" applyFont="1" applyFill="1" applyBorder="1" applyAlignment="1">
      <alignment horizontal="right" vertical="center"/>
    </xf>
    <xf numFmtId="0" fontId="60" fillId="2" borderId="39" xfId="0" applyFont="1" applyFill="1" applyBorder="1" applyAlignment="1">
      <alignment horizontal="right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/>
    </xf>
    <xf numFmtId="0" fontId="2" fillId="2" borderId="58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5" fillId="2" borderId="55" xfId="0" applyFont="1" applyFill="1" applyBorder="1" applyAlignment="1" applyProtection="1">
      <alignment horizontal="right" vertical="center"/>
    </xf>
    <xf numFmtId="4" fontId="29" fillId="2" borderId="62" xfId="0" applyNumberFormat="1" applyFont="1" applyFill="1" applyBorder="1" applyAlignment="1" applyProtection="1">
      <alignment horizontal="center" vertical="center"/>
    </xf>
    <xf numFmtId="4" fontId="29" fillId="2" borderId="64" xfId="0" applyNumberFormat="1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4" fillId="2" borderId="39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39" xfId="0" applyFont="1" applyFill="1" applyBorder="1" applyAlignment="1">
      <alignment horizontal="left" vertical="center"/>
    </xf>
    <xf numFmtId="2" fontId="24" fillId="2" borderId="22" xfId="0" applyNumberFormat="1" applyFont="1" applyFill="1" applyBorder="1" applyAlignment="1">
      <alignment horizontal="left" vertical="center"/>
    </xf>
    <xf numFmtId="2" fontId="24" fillId="2" borderId="4" xfId="0" applyNumberFormat="1" applyFont="1" applyFill="1" applyBorder="1" applyAlignment="1">
      <alignment horizontal="left" vertical="center"/>
    </xf>
    <xf numFmtId="2" fontId="24" fillId="2" borderId="40" xfId="0" applyNumberFormat="1" applyFont="1" applyFill="1" applyBorder="1" applyAlignment="1">
      <alignment horizontal="left" vertical="center"/>
    </xf>
    <xf numFmtId="4" fontId="5" fillId="2" borderId="8" xfId="0" applyNumberFormat="1" applyFont="1" applyFill="1" applyBorder="1" applyAlignment="1" applyProtection="1">
      <alignment horizontal="center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0" fontId="5" fillId="2" borderId="56" xfId="0" applyFont="1" applyFill="1" applyBorder="1" applyAlignment="1">
      <alignment horizontal="center"/>
    </xf>
    <xf numFmtId="0" fontId="5" fillId="2" borderId="61" xfId="0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24" fillId="2" borderId="0" xfId="0" applyFont="1" applyFill="1" applyAlignment="1">
      <alignment horizontal="left" wrapText="1"/>
    </xf>
    <xf numFmtId="0" fontId="8" fillId="2" borderId="9" xfId="89" applyFont="1" applyFill="1" applyBorder="1" applyAlignment="1" applyProtection="1">
      <alignment horizontal="right" vertical="center"/>
    </xf>
    <xf numFmtId="0" fontId="8" fillId="2" borderId="10" xfId="89" applyFont="1" applyFill="1" applyBorder="1" applyAlignment="1" applyProtection="1">
      <alignment horizontal="right" vertical="center"/>
    </xf>
    <xf numFmtId="0" fontId="8" fillId="2" borderId="17" xfId="89" applyFont="1" applyFill="1" applyBorder="1" applyAlignment="1" applyProtection="1">
      <alignment horizontal="right" vertical="center"/>
    </xf>
    <xf numFmtId="37" fontId="5" fillId="2" borderId="6" xfId="89" applyNumberFormat="1" applyFont="1" applyFill="1" applyBorder="1" applyAlignment="1" applyProtection="1">
      <alignment horizontal="center" vertical="center"/>
    </xf>
    <xf numFmtId="37" fontId="5" fillId="2" borderId="8" xfId="89" applyNumberFormat="1" applyFont="1" applyFill="1" applyBorder="1" applyAlignment="1" applyProtection="1">
      <alignment horizontal="center" vertical="center"/>
    </xf>
    <xf numFmtId="37" fontId="5" fillId="2" borderId="26" xfId="89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0" fillId="41" borderId="36" xfId="0" applyFill="1" applyBorder="1" applyAlignment="1">
      <alignment horizontal="center"/>
    </xf>
    <xf numFmtId="0" fontId="0" fillId="41" borderId="37" xfId="0" applyFill="1" applyBorder="1" applyAlignment="1">
      <alignment horizontal="center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47" fillId="42" borderId="83" xfId="0" applyFont="1" applyFill="1" applyBorder="1" applyAlignment="1">
      <alignment vertical="center" wrapText="1"/>
    </xf>
    <xf numFmtId="0" fontId="0" fillId="42" borderId="83" xfId="0" applyFill="1" applyBorder="1" applyAlignment="1">
      <alignment vertical="center" wrapText="1"/>
    </xf>
    <xf numFmtId="0" fontId="0" fillId="42" borderId="84" xfId="0" applyFill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8" fillId="0" borderId="79" xfId="0" applyFont="1" applyBorder="1" applyAlignment="1">
      <alignment horizontal="left" vertical="center" wrapText="1"/>
    </xf>
    <xf numFmtId="0" fontId="47" fillId="0" borderId="0" xfId="0" applyFont="1" applyAlignment="1">
      <alignment vertical="top"/>
    </xf>
    <xf numFmtId="0" fontId="52" fillId="0" borderId="0" xfId="0" applyFont="1"/>
    <xf numFmtId="0" fontId="52" fillId="0" borderId="71" xfId="0" applyFont="1" applyBorder="1"/>
    <xf numFmtId="0" fontId="51" fillId="0" borderId="13" xfId="0" applyFont="1" applyBorder="1" applyAlignment="1">
      <alignment horizontal="left" vertical="center" wrapText="1"/>
    </xf>
    <xf numFmtId="0" fontId="51" fillId="0" borderId="85" xfId="0" applyFont="1" applyBorder="1" applyAlignment="1">
      <alignment horizontal="left" vertical="center" wrapText="1"/>
    </xf>
    <xf numFmtId="0" fontId="56" fillId="0" borderId="0" xfId="0" applyFont="1" applyAlignment="1">
      <alignment wrapText="1"/>
    </xf>
    <xf numFmtId="0" fontId="57" fillId="0" borderId="0" xfId="0" applyFont="1" applyAlignment="1">
      <alignment wrapText="1"/>
    </xf>
    <xf numFmtId="0" fontId="51" fillId="0" borderId="13" xfId="0" applyFont="1" applyBorder="1" applyAlignment="1">
      <alignment horizontal="center" vertical="center" wrapText="1"/>
    </xf>
    <xf numFmtId="0" fontId="51" fillId="0" borderId="85" xfId="0" applyFont="1" applyBorder="1" applyAlignment="1">
      <alignment horizontal="center" vertical="center" wrapText="1"/>
    </xf>
    <xf numFmtId="0" fontId="0" fillId="41" borderId="27" xfId="0" applyFill="1" applyBorder="1" applyAlignment="1">
      <alignment horizontal="center" vertical="center" wrapText="1"/>
    </xf>
    <xf numFmtId="0" fontId="23" fillId="2" borderId="72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</cellXfs>
  <cellStyles count="141">
    <cellStyle name="20% - Accent1 2" xfId="1" xr:uid="{00000000-0005-0000-0000-000000000000}"/>
    <cellStyle name="20% - Accent1 2 2" xfId="94" xr:uid="{00000000-0005-0000-0000-000001000000}"/>
    <cellStyle name="20% - Accent2 2" xfId="95" xr:uid="{00000000-0005-0000-0000-000002000000}"/>
    <cellStyle name="20% - Accent3 2" xfId="96" xr:uid="{00000000-0005-0000-0000-000003000000}"/>
    <cellStyle name="20% - Accent4 2" xfId="97" xr:uid="{00000000-0005-0000-0000-000004000000}"/>
    <cellStyle name="20% - Accent5 2" xfId="98" xr:uid="{00000000-0005-0000-0000-000005000000}"/>
    <cellStyle name="20% - Accent6 2" xfId="99" xr:uid="{00000000-0005-0000-0000-000006000000}"/>
    <cellStyle name="40% - Accent1 2" xfId="2" xr:uid="{00000000-0005-0000-0000-000007000000}"/>
    <cellStyle name="40% - Accent1 2 2" xfId="100" xr:uid="{00000000-0005-0000-0000-000008000000}"/>
    <cellStyle name="40% - Accent2 2" xfId="101" xr:uid="{00000000-0005-0000-0000-000009000000}"/>
    <cellStyle name="40% - Accent3 2" xfId="102" xr:uid="{00000000-0005-0000-0000-00000A000000}"/>
    <cellStyle name="40% - Accent4 2" xfId="103" xr:uid="{00000000-0005-0000-0000-00000B000000}"/>
    <cellStyle name="40% - Accent5 2" xfId="104" xr:uid="{00000000-0005-0000-0000-00000C000000}"/>
    <cellStyle name="40% - Accent6 2" xfId="105" xr:uid="{00000000-0005-0000-0000-00000D000000}"/>
    <cellStyle name="60% - Accent1 2" xfId="106" xr:uid="{00000000-0005-0000-0000-00000E000000}"/>
    <cellStyle name="60% - Accent2 2" xfId="107" xr:uid="{00000000-0005-0000-0000-00000F000000}"/>
    <cellStyle name="60% - Accent3 2" xfId="108" xr:uid="{00000000-0005-0000-0000-000010000000}"/>
    <cellStyle name="60% - Accent4 2" xfId="109" xr:uid="{00000000-0005-0000-0000-000011000000}"/>
    <cellStyle name="60% - Accent5 2" xfId="110" xr:uid="{00000000-0005-0000-0000-000012000000}"/>
    <cellStyle name="60% - Accent6 2" xfId="111" xr:uid="{00000000-0005-0000-0000-000013000000}"/>
    <cellStyle name="Accent1 2" xfId="3" xr:uid="{00000000-0005-0000-0000-000014000000}"/>
    <cellStyle name="Accent1 2 2" xfId="112" xr:uid="{00000000-0005-0000-0000-000015000000}"/>
    <cellStyle name="Accent2 2" xfId="113" xr:uid="{00000000-0005-0000-0000-000016000000}"/>
    <cellStyle name="Accent3 2" xfId="114" xr:uid="{00000000-0005-0000-0000-000017000000}"/>
    <cellStyle name="Accent4 2" xfId="115" xr:uid="{00000000-0005-0000-0000-000018000000}"/>
    <cellStyle name="Accent5 2" xfId="116" xr:uid="{00000000-0005-0000-0000-000019000000}"/>
    <cellStyle name="Accent6 2" xfId="117" xr:uid="{00000000-0005-0000-0000-00001A000000}"/>
    <cellStyle name="Bad 2" xfId="118" xr:uid="{00000000-0005-0000-0000-00001B000000}"/>
    <cellStyle name="Calculation 2" xfId="119" xr:uid="{00000000-0005-0000-0000-00001C000000}"/>
    <cellStyle name="Check Cell 2" xfId="120" xr:uid="{00000000-0005-0000-0000-00001D000000}"/>
    <cellStyle name="Comma 2" xfId="4" xr:uid="{00000000-0005-0000-0000-00001E000000}"/>
    <cellStyle name="Comma 2 2" xfId="5" xr:uid="{00000000-0005-0000-0000-00001F000000}"/>
    <cellStyle name="Comma 2 3" xfId="121" xr:uid="{00000000-0005-0000-0000-000020000000}"/>
    <cellStyle name="Comma 3" xfId="6" xr:uid="{00000000-0005-0000-0000-000021000000}"/>
    <cellStyle name="Comma 3 2" xfId="63" xr:uid="{00000000-0005-0000-0000-000022000000}"/>
    <cellStyle name="Comma 3 2 2" xfId="64" xr:uid="{00000000-0005-0000-0000-000023000000}"/>
    <cellStyle name="Comma 3 3" xfId="122" xr:uid="{00000000-0005-0000-0000-000024000000}"/>
    <cellStyle name="Comma 4" xfId="7" xr:uid="{00000000-0005-0000-0000-000025000000}"/>
    <cellStyle name="Comma 5" xfId="65" xr:uid="{00000000-0005-0000-0000-000026000000}"/>
    <cellStyle name="Comma 6" xfId="66" xr:uid="{00000000-0005-0000-0000-000027000000}"/>
    <cellStyle name="Comma 7" xfId="67" xr:uid="{00000000-0005-0000-0000-000028000000}"/>
    <cellStyle name="Currency 2" xfId="8" xr:uid="{00000000-0005-0000-0000-00002A000000}"/>
    <cellStyle name="Currency 2 2" xfId="68" xr:uid="{00000000-0005-0000-0000-00002B000000}"/>
    <cellStyle name="Currency 2 3" xfId="69" xr:uid="{00000000-0005-0000-0000-00002C000000}"/>
    <cellStyle name="Currency 2 4" xfId="70" xr:uid="{00000000-0005-0000-0000-00002D000000}"/>
    <cellStyle name="Currency 3" xfId="9" xr:uid="{00000000-0005-0000-0000-00002E000000}"/>
    <cellStyle name="Currency 3 2" xfId="71" xr:uid="{00000000-0005-0000-0000-00002F000000}"/>
    <cellStyle name="Currency 4" xfId="62" xr:uid="{00000000-0005-0000-0000-000030000000}"/>
    <cellStyle name="Dobro 2" xfId="10" xr:uid="{00000000-0005-0000-0000-000031000000}"/>
    <cellStyle name="Excel Built-in 60% - Accent1" xfId="11" xr:uid="{00000000-0005-0000-0000-000032000000}"/>
    <cellStyle name="Explanatory Text 2" xfId="123" xr:uid="{00000000-0005-0000-0000-000033000000}"/>
    <cellStyle name="Good 2" xfId="124" xr:uid="{00000000-0005-0000-0000-000034000000}"/>
    <cellStyle name="Heading 1 2" xfId="12" xr:uid="{00000000-0005-0000-0000-000035000000}"/>
    <cellStyle name="Heading 1 2 2" xfId="126" xr:uid="{00000000-0005-0000-0000-000036000000}"/>
    <cellStyle name="Heading 1 2 3" xfId="125" xr:uid="{00000000-0005-0000-0000-000037000000}"/>
    <cellStyle name="Heading 2 2" xfId="127" xr:uid="{00000000-0005-0000-0000-000038000000}"/>
    <cellStyle name="Heading 3 2" xfId="128" xr:uid="{00000000-0005-0000-0000-000039000000}"/>
    <cellStyle name="Heading 4 2" xfId="129" xr:uid="{00000000-0005-0000-0000-00003A000000}"/>
    <cellStyle name="Input 2" xfId="130" xr:uid="{00000000-0005-0000-0000-00003B000000}"/>
    <cellStyle name="Linked Cell 2" xfId="131" xr:uid="{00000000-0005-0000-0000-00003C000000}"/>
    <cellStyle name="Neutral 2" xfId="132" xr:uid="{00000000-0005-0000-0000-00003D000000}"/>
    <cellStyle name="Normal 10" xfId="13" xr:uid="{00000000-0005-0000-0000-00003F000000}"/>
    <cellStyle name="Normal 11" xfId="14" xr:uid="{00000000-0005-0000-0000-000040000000}"/>
    <cellStyle name="Normal 12" xfId="15" xr:uid="{00000000-0005-0000-0000-000041000000}"/>
    <cellStyle name="Normal 13" xfId="16" xr:uid="{00000000-0005-0000-0000-000042000000}"/>
    <cellStyle name="Normal 14" xfId="17" xr:uid="{00000000-0005-0000-0000-000043000000}"/>
    <cellStyle name="Normal 15" xfId="18" xr:uid="{00000000-0005-0000-0000-000044000000}"/>
    <cellStyle name="Normal 15 2" xfId="72" xr:uid="{00000000-0005-0000-0000-000045000000}"/>
    <cellStyle name="Normal 16" xfId="19" xr:uid="{00000000-0005-0000-0000-000046000000}"/>
    <cellStyle name="Normal 16 2" xfId="20" xr:uid="{00000000-0005-0000-0000-000047000000}"/>
    <cellStyle name="Normal 16 3" xfId="73" xr:uid="{00000000-0005-0000-0000-000048000000}"/>
    <cellStyle name="Normal 17" xfId="21" xr:uid="{00000000-0005-0000-0000-000049000000}"/>
    <cellStyle name="Normal 18" xfId="22" xr:uid="{00000000-0005-0000-0000-00004A000000}"/>
    <cellStyle name="Normal 19" xfId="74" xr:uid="{00000000-0005-0000-0000-00004B000000}"/>
    <cellStyle name="Normal 2" xfId="23" xr:uid="{00000000-0005-0000-0000-00004C000000}"/>
    <cellStyle name="Normal 2 2" xfId="24" xr:uid="{00000000-0005-0000-0000-00004D000000}"/>
    <cellStyle name="Normal 2 2 2" xfId="25" xr:uid="{00000000-0005-0000-0000-00004E000000}"/>
    <cellStyle name="Normal 2 2 2 2" xfId="26" xr:uid="{00000000-0005-0000-0000-00004F000000}"/>
    <cellStyle name="Normal 2 3" xfId="27" xr:uid="{00000000-0005-0000-0000-000050000000}"/>
    <cellStyle name="Normal 2 3 2" xfId="140" xr:uid="{00000000-0005-0000-0000-000051000000}"/>
    <cellStyle name="Normal 2 4" xfId="28" xr:uid="{00000000-0005-0000-0000-000052000000}"/>
    <cellStyle name="Normal 2 5" xfId="75" xr:uid="{00000000-0005-0000-0000-000053000000}"/>
    <cellStyle name="Normal 20" xfId="29" xr:uid="{00000000-0005-0000-0000-000054000000}"/>
    <cellStyle name="Normal 20 2" xfId="76" xr:uid="{00000000-0005-0000-0000-000055000000}"/>
    <cellStyle name="Normal 21" xfId="77" xr:uid="{00000000-0005-0000-0000-000056000000}"/>
    <cellStyle name="Normal 22" xfId="78" xr:uid="{00000000-0005-0000-0000-000057000000}"/>
    <cellStyle name="Normal 23" xfId="79" xr:uid="{00000000-0005-0000-0000-000058000000}"/>
    <cellStyle name="Normal 24" xfId="80" xr:uid="{00000000-0005-0000-0000-000059000000}"/>
    <cellStyle name="Normal 25" xfId="81" xr:uid="{00000000-0005-0000-0000-00005A000000}"/>
    <cellStyle name="Normal 26" xfId="86" xr:uid="{00000000-0005-0000-0000-00005B000000}"/>
    <cellStyle name="Normal 3" xfId="30" xr:uid="{00000000-0005-0000-0000-00005C000000}"/>
    <cellStyle name="Normal 3 2" xfId="31" xr:uid="{00000000-0005-0000-0000-00005D000000}"/>
    <cellStyle name="Normal 3 2 2" xfId="134" xr:uid="{00000000-0005-0000-0000-00005E000000}"/>
    <cellStyle name="Normal 3 3" xfId="133" xr:uid="{00000000-0005-0000-0000-00005F000000}"/>
    <cellStyle name="Normal 4" xfId="32" xr:uid="{00000000-0005-0000-0000-000060000000}"/>
    <cellStyle name="Normal 4 2" xfId="33" xr:uid="{00000000-0005-0000-0000-000061000000}"/>
    <cellStyle name="Normal 4 3" xfId="34" xr:uid="{00000000-0005-0000-0000-000062000000}"/>
    <cellStyle name="Normal 4 4" xfId="35" xr:uid="{00000000-0005-0000-0000-000063000000}"/>
    <cellStyle name="Normal 4 5" xfId="36" xr:uid="{00000000-0005-0000-0000-000064000000}"/>
    <cellStyle name="Normal 4 6" xfId="37" xr:uid="{00000000-0005-0000-0000-000065000000}"/>
    <cellStyle name="Normal 4 7" xfId="82" xr:uid="{00000000-0005-0000-0000-000066000000}"/>
    <cellStyle name="Normal 5" xfId="38" xr:uid="{00000000-0005-0000-0000-000067000000}"/>
    <cellStyle name="Normal 5 2" xfId="39" xr:uid="{00000000-0005-0000-0000-000068000000}"/>
    <cellStyle name="Normal 5 3" xfId="40" xr:uid="{00000000-0005-0000-0000-000069000000}"/>
    <cellStyle name="Normal 6" xfId="41" xr:uid="{00000000-0005-0000-0000-00006A000000}"/>
    <cellStyle name="Normal 7" xfId="42" xr:uid="{00000000-0005-0000-0000-00006B000000}"/>
    <cellStyle name="Normal 7 2" xfId="43" xr:uid="{00000000-0005-0000-0000-00006C000000}"/>
    <cellStyle name="Normal 8" xfId="44" xr:uid="{00000000-0005-0000-0000-00006D000000}"/>
    <cellStyle name="Normal 9" xfId="45" xr:uid="{00000000-0005-0000-0000-00006E000000}"/>
    <cellStyle name="Normalno" xfId="0" builtinId="0"/>
    <cellStyle name="Normalno 2" xfId="46" xr:uid="{00000000-0005-0000-0000-00006F000000}"/>
    <cellStyle name="Normalno 2 2" xfId="87" xr:uid="{00000000-0005-0000-0000-000070000000}"/>
    <cellStyle name="Normalno 3" xfId="88" xr:uid="{00000000-0005-0000-0000-000071000000}"/>
    <cellStyle name="Normalno 3 2" xfId="92" xr:uid="{00000000-0005-0000-0000-000072000000}"/>
    <cellStyle name="Normalno 4" xfId="89" xr:uid="{00000000-0005-0000-0000-000073000000}"/>
    <cellStyle name="Normalno 4 2" xfId="93" xr:uid="{00000000-0005-0000-0000-000074000000}"/>
    <cellStyle name="Normalno 5" xfId="90" xr:uid="{00000000-0005-0000-0000-000075000000}"/>
    <cellStyle name="Note 2" xfId="47" xr:uid="{00000000-0005-0000-0000-000076000000}"/>
    <cellStyle name="Note 2 2" xfId="135" xr:uid="{00000000-0005-0000-0000-000077000000}"/>
    <cellStyle name="Note 3" xfId="83" xr:uid="{00000000-0005-0000-0000-000078000000}"/>
    <cellStyle name="Obično 2" xfId="48" xr:uid="{00000000-0005-0000-0000-000079000000}"/>
    <cellStyle name="Obično 2 2" xfId="49" xr:uid="{00000000-0005-0000-0000-00007A000000}"/>
    <cellStyle name="Obično 2 2 2" xfId="50" xr:uid="{00000000-0005-0000-0000-00007B000000}"/>
    <cellStyle name="Obično 2 3" xfId="51" xr:uid="{00000000-0005-0000-0000-00007C000000}"/>
    <cellStyle name="Obično 2 4" xfId="52" xr:uid="{00000000-0005-0000-0000-00007D000000}"/>
    <cellStyle name="Obično 2 5" xfId="53" xr:uid="{00000000-0005-0000-0000-00007E000000}"/>
    <cellStyle name="Obično 2 6" xfId="54" xr:uid="{00000000-0005-0000-0000-00007F000000}"/>
    <cellStyle name="Obično 3" xfId="55" xr:uid="{00000000-0005-0000-0000-000080000000}"/>
    <cellStyle name="Obično_POPIS" xfId="56" xr:uid="{00000000-0005-0000-0000-000081000000}"/>
    <cellStyle name="Output 2" xfId="136" xr:uid="{00000000-0005-0000-0000-000082000000}"/>
    <cellStyle name="Percent 2" xfId="57" xr:uid="{00000000-0005-0000-0000-000083000000}"/>
    <cellStyle name="Percent 3" xfId="58" xr:uid="{00000000-0005-0000-0000-000084000000}"/>
    <cellStyle name="Percent 4" xfId="61" xr:uid="{00000000-0005-0000-0000-000085000000}"/>
    <cellStyle name="Percent 4 2" xfId="84" xr:uid="{00000000-0005-0000-0000-000086000000}"/>
    <cellStyle name="Percent 5" xfId="85" xr:uid="{00000000-0005-0000-0000-000087000000}"/>
    <cellStyle name="Postotak 2" xfId="59" xr:uid="{00000000-0005-0000-0000-000088000000}"/>
    <cellStyle name="Postotak 2 2" xfId="60" xr:uid="{00000000-0005-0000-0000-000089000000}"/>
    <cellStyle name="Title 2" xfId="137" xr:uid="{00000000-0005-0000-0000-00008A000000}"/>
    <cellStyle name="Total 2" xfId="138" xr:uid="{00000000-0005-0000-0000-00008B000000}"/>
    <cellStyle name="Valuta" xfId="91" builtinId="4"/>
    <cellStyle name="Warning Text 2" xfId="139" xr:uid="{00000000-0005-0000-0000-00008C000000}"/>
  </cellStyles>
  <dxfs count="0"/>
  <tableStyles count="0" defaultTableStyle="TableStyleMedium9" defaultPivotStyle="PivotStyleLight16"/>
  <colors>
    <mruColors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885825</xdr:colOff>
      <xdr:row>4</xdr:row>
      <xdr:rowOff>79334</xdr:rowOff>
    </xdr:to>
    <xdr:pic>
      <xdr:nvPicPr>
        <xdr:cNvPr id="5" name="Picture 4" descr="Image result for grad osijek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0"/>
          <a:ext cx="885825" cy="908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j\Documents\Holding\Direkcija\Ponude\ZGH%20-%20Nezgoda%20ponu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Ponuda nezgode"/>
    </sheetNames>
    <sheetDataSet>
      <sheetData sheetId="0">
        <row r="63">
          <cell r="A63" t="str">
            <v>Recover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EF27-773B-4D46-9902-E4B6724E51C9}">
  <dimension ref="A1:C13"/>
  <sheetViews>
    <sheetView workbookViewId="0">
      <selection activeCell="C2" sqref="C2"/>
    </sheetView>
  </sheetViews>
  <sheetFormatPr defaultRowHeight="15" x14ac:dyDescent="0.25"/>
  <cols>
    <col min="1" max="1" width="9.140625" style="1"/>
    <col min="2" max="2" width="40.28515625" customWidth="1"/>
    <col min="3" max="3" width="27.42578125" customWidth="1"/>
  </cols>
  <sheetData>
    <row r="1" spans="1:3" x14ac:dyDescent="0.25">
      <c r="A1" s="247"/>
      <c r="B1" s="247" t="s">
        <v>103</v>
      </c>
      <c r="C1" s="247"/>
    </row>
    <row r="2" spans="1:3" s="1" customFormat="1" x14ac:dyDescent="0.25">
      <c r="A2" s="247"/>
      <c r="B2" s="247" t="s">
        <v>206</v>
      </c>
      <c r="C2" s="247"/>
    </row>
    <row r="3" spans="1:3" x14ac:dyDescent="0.25">
      <c r="A3" s="240" t="s">
        <v>130</v>
      </c>
      <c r="B3" s="20" t="s">
        <v>205</v>
      </c>
      <c r="C3" s="22">
        <f>'Osiguranje imovine'!E15</f>
        <v>0</v>
      </c>
    </row>
    <row r="4" spans="1:3" s="1" customFormat="1" x14ac:dyDescent="0.25">
      <c r="A4" s="244"/>
      <c r="B4" s="245"/>
      <c r="C4" s="246"/>
    </row>
    <row r="5" spans="1:3" x14ac:dyDescent="0.25">
      <c r="A5" s="240" t="s">
        <v>132</v>
      </c>
      <c r="B5" s="20" t="s">
        <v>104</v>
      </c>
      <c r="C5" s="22">
        <f>'Osiguranje od nezgode'!E23</f>
        <v>0</v>
      </c>
    </row>
    <row r="6" spans="1:3" s="1" customFormat="1" x14ac:dyDescent="0.25">
      <c r="A6" s="244"/>
      <c r="B6" s="245"/>
      <c r="C6" s="246"/>
    </row>
    <row r="7" spans="1:3" x14ac:dyDescent="0.25">
      <c r="A7" s="240" t="s">
        <v>134</v>
      </c>
      <c r="B7" s="20" t="s">
        <v>105</v>
      </c>
      <c r="C7" s="22">
        <f>'Osiguranje od odgovornosti'!D23</f>
        <v>0</v>
      </c>
    </row>
    <row r="8" spans="1:3" s="1" customFormat="1" x14ac:dyDescent="0.25">
      <c r="A8" s="244"/>
      <c r="B8" s="245"/>
      <c r="C8" s="246"/>
    </row>
    <row r="9" spans="1:3" x14ac:dyDescent="0.25">
      <c r="A9" s="240" t="s">
        <v>136</v>
      </c>
      <c r="B9" s="20" t="s">
        <v>106</v>
      </c>
      <c r="C9" s="22">
        <f>'Osiguranje škola'!C16</f>
        <v>0</v>
      </c>
    </row>
    <row r="10" spans="1:3" s="1" customFormat="1" x14ac:dyDescent="0.25">
      <c r="A10" s="244"/>
      <c r="B10" s="245"/>
      <c r="C10" s="246"/>
    </row>
    <row r="11" spans="1:3" s="1" customFormat="1" x14ac:dyDescent="0.25">
      <c r="A11" s="240" t="s">
        <v>138</v>
      </c>
      <c r="B11" s="20" t="s">
        <v>175</v>
      </c>
      <c r="C11" s="22">
        <f>'Osiguranje Copacabana'!D49</f>
        <v>0</v>
      </c>
    </row>
    <row r="12" spans="1:3" s="1" customFormat="1" x14ac:dyDescent="0.25">
      <c r="A12" s="244"/>
      <c r="B12" s="245"/>
      <c r="C12" s="246"/>
    </row>
    <row r="13" spans="1:3" x14ac:dyDescent="0.25">
      <c r="A13" s="240"/>
      <c r="B13" s="20" t="s">
        <v>177</v>
      </c>
      <c r="C13" s="22">
        <f>C3+C5+C7+C9+C11</f>
        <v>0</v>
      </c>
    </row>
  </sheetData>
  <phoneticPr fontId="6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8"/>
  <sheetViews>
    <sheetView showGridLines="0" tabSelected="1" zoomScale="85" zoomScaleNormal="85" workbookViewId="0">
      <selection activeCell="B36" sqref="B36"/>
    </sheetView>
  </sheetViews>
  <sheetFormatPr defaultRowHeight="12.75" x14ac:dyDescent="0.2"/>
  <cols>
    <col min="1" max="1" width="19.85546875" style="139" customWidth="1" collapsed="1"/>
    <col min="2" max="2" width="47.140625" style="116" customWidth="1" collapsed="1"/>
    <col min="3" max="3" width="21.28515625" style="116" customWidth="1" collapsed="1"/>
    <col min="4" max="4" width="22.85546875" style="116" customWidth="1" collapsed="1"/>
    <col min="5" max="5" width="23.42578125" style="116" customWidth="1" collapsed="1"/>
    <col min="6" max="6" width="24.85546875" style="116" customWidth="1" collapsed="1"/>
    <col min="7" max="7" width="24.5703125" style="116" customWidth="1"/>
    <col min="8" max="8" width="24.5703125" style="116" customWidth="1" collapsed="1"/>
    <col min="9" max="9" width="23.5703125" style="116" customWidth="1" collapsed="1"/>
    <col min="10" max="10" width="25.5703125" style="116" customWidth="1" collapsed="1"/>
    <col min="11" max="11" width="24.140625" style="116" customWidth="1"/>
    <col min="12" max="12" width="22.5703125" style="116" customWidth="1" collapsed="1"/>
    <col min="13" max="13" width="24.85546875" style="116" customWidth="1"/>
    <col min="14" max="14" width="22.42578125" style="116" customWidth="1"/>
    <col min="15" max="29" width="16.28515625" style="116" customWidth="1"/>
    <col min="30" max="30" width="16.28515625" style="116" customWidth="1" collapsed="1"/>
    <col min="31" max="31" width="18.85546875" style="116" customWidth="1" collapsed="1"/>
    <col min="32" max="32" width="16" style="116" customWidth="1" collapsed="1"/>
    <col min="33" max="33" width="9.140625" style="116" collapsed="1"/>
    <col min="34" max="36" width="9.140625" style="116"/>
    <col min="37" max="16384" width="9.140625" style="116" collapsed="1"/>
  </cols>
  <sheetData>
    <row r="1" spans="1:6" ht="19.5" customHeight="1" x14ac:dyDescent="0.2">
      <c r="A1" s="239" t="s">
        <v>204</v>
      </c>
      <c r="B1" s="125"/>
      <c r="C1" s="125"/>
      <c r="D1" s="125"/>
      <c r="E1" s="125"/>
      <c r="F1" s="125"/>
    </row>
    <row r="2" spans="1:6" ht="38.25" x14ac:dyDescent="0.2">
      <c r="A2" s="188" t="s">
        <v>202</v>
      </c>
      <c r="B2" s="188" t="s">
        <v>110</v>
      </c>
      <c r="C2" s="188" t="s">
        <v>203</v>
      </c>
      <c r="D2" s="188" t="s">
        <v>184</v>
      </c>
      <c r="E2" s="188" t="s">
        <v>102</v>
      </c>
    </row>
    <row r="3" spans="1:6" ht="30.75" customHeight="1" x14ac:dyDescent="0.2">
      <c r="A3" s="270" t="s">
        <v>130</v>
      </c>
      <c r="B3" s="236" t="s">
        <v>190</v>
      </c>
      <c r="C3" s="241">
        <f>D43+C53</f>
        <v>65878423.210000001</v>
      </c>
      <c r="D3" s="270" t="s">
        <v>185</v>
      </c>
      <c r="E3" s="238"/>
    </row>
    <row r="4" spans="1:6" ht="44.25" customHeight="1" x14ac:dyDescent="0.2">
      <c r="A4" s="271"/>
      <c r="B4" s="236" t="s">
        <v>188</v>
      </c>
      <c r="C4" s="241">
        <f>D44</f>
        <v>1500000</v>
      </c>
      <c r="D4" s="271"/>
      <c r="E4" s="238"/>
    </row>
    <row r="5" spans="1:6" ht="30.75" customHeight="1" x14ac:dyDescent="0.2">
      <c r="A5" s="272"/>
      <c r="B5" s="236" t="s">
        <v>189</v>
      </c>
      <c r="C5" s="241">
        <f>D42+C59</f>
        <v>81841736.420000017</v>
      </c>
      <c r="D5" s="271"/>
      <c r="E5" s="238"/>
    </row>
    <row r="6" spans="1:6" ht="25.5" x14ac:dyDescent="0.2">
      <c r="A6" s="235" t="s">
        <v>132</v>
      </c>
      <c r="B6" s="236" t="s">
        <v>191</v>
      </c>
      <c r="C6" s="241">
        <v>100000</v>
      </c>
      <c r="D6" s="271"/>
      <c r="E6" s="238"/>
    </row>
    <row r="7" spans="1:6" ht="29.25" customHeight="1" x14ac:dyDescent="0.2">
      <c r="A7" s="235" t="s">
        <v>134</v>
      </c>
      <c r="B7" s="236" t="s">
        <v>192</v>
      </c>
      <c r="C7" s="241">
        <v>5000000</v>
      </c>
      <c r="D7" s="271"/>
      <c r="E7" s="238"/>
    </row>
    <row r="8" spans="1:6" ht="27.75" customHeight="1" x14ac:dyDescent="0.2">
      <c r="A8" s="235" t="s">
        <v>136</v>
      </c>
      <c r="B8" s="236" t="s">
        <v>186</v>
      </c>
      <c r="C8" s="241">
        <v>100000</v>
      </c>
      <c r="D8" s="271"/>
      <c r="E8" s="238"/>
    </row>
    <row r="9" spans="1:6" ht="30" customHeight="1" x14ac:dyDescent="0.2">
      <c r="A9" s="235" t="s">
        <v>138</v>
      </c>
      <c r="B9" s="236" t="s">
        <v>193</v>
      </c>
      <c r="C9" s="241">
        <v>1000000</v>
      </c>
      <c r="D9" s="271"/>
      <c r="E9" s="238"/>
    </row>
    <row r="10" spans="1:6" ht="30" customHeight="1" x14ac:dyDescent="0.2">
      <c r="A10" s="235" t="s">
        <v>197</v>
      </c>
      <c r="B10" s="236" t="s">
        <v>194</v>
      </c>
      <c r="C10" s="241">
        <v>1000000</v>
      </c>
      <c r="D10" s="271"/>
      <c r="E10" s="238"/>
    </row>
    <row r="11" spans="1:6" ht="27" customHeight="1" x14ac:dyDescent="0.2">
      <c r="A11" s="235" t="s">
        <v>198</v>
      </c>
      <c r="B11" s="236" t="s">
        <v>195</v>
      </c>
      <c r="C11" s="241">
        <v>1000000</v>
      </c>
      <c r="D11" s="271"/>
      <c r="E11" s="238"/>
    </row>
    <row r="12" spans="1:6" ht="24" customHeight="1" x14ac:dyDescent="0.2">
      <c r="A12" s="235" t="s">
        <v>199</v>
      </c>
      <c r="B12" s="236" t="s">
        <v>162</v>
      </c>
      <c r="C12" s="241">
        <v>50000</v>
      </c>
      <c r="D12" s="271"/>
      <c r="E12" s="238"/>
    </row>
    <row r="13" spans="1:6" ht="30" customHeight="1" x14ac:dyDescent="0.2">
      <c r="A13" s="235" t="s">
        <v>200</v>
      </c>
      <c r="B13" s="236" t="s">
        <v>196</v>
      </c>
      <c r="C13" s="241">
        <v>500000</v>
      </c>
      <c r="D13" s="271"/>
      <c r="E13" s="238"/>
    </row>
    <row r="14" spans="1:6" ht="29.25" customHeight="1" x14ac:dyDescent="0.2">
      <c r="A14" s="235" t="s">
        <v>201</v>
      </c>
      <c r="B14" s="236" t="s">
        <v>187</v>
      </c>
      <c r="C14" s="241">
        <v>100000</v>
      </c>
      <c r="D14" s="272"/>
      <c r="E14" s="238"/>
    </row>
    <row r="15" spans="1:6" ht="24.75" customHeight="1" x14ac:dyDescent="0.2">
      <c r="A15" s="235"/>
      <c r="B15" s="273" t="s">
        <v>140</v>
      </c>
      <c r="C15" s="274"/>
      <c r="D15" s="275"/>
      <c r="E15" s="241">
        <f>E3+E4+E5+E6+E7+E8+E9+E10+E11+E12+E13+E14</f>
        <v>0</v>
      </c>
    </row>
    <row r="16" spans="1:6" ht="34.5" customHeight="1" thickBot="1" x14ac:dyDescent="0.25">
      <c r="A16" s="279" t="s">
        <v>7</v>
      </c>
      <c r="B16" s="279"/>
      <c r="C16" s="113"/>
      <c r="D16" s="114"/>
    </row>
    <row r="17" spans="1:25" ht="26.25" customHeight="1" thickTop="1" x14ac:dyDescent="0.2">
      <c r="A17" s="262" t="s">
        <v>1</v>
      </c>
      <c r="B17" s="283" t="s">
        <v>36</v>
      </c>
      <c r="C17" s="280" t="s">
        <v>3</v>
      </c>
      <c r="D17" s="281"/>
      <c r="E17" s="281"/>
      <c r="F17" s="281"/>
      <c r="G17" s="282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249"/>
      <c r="Y17" s="138"/>
    </row>
    <row r="18" spans="1:25" ht="15.75" customHeight="1" thickBot="1" x14ac:dyDescent="0.25">
      <c r="A18" s="263"/>
      <c r="B18" s="284"/>
      <c r="C18" s="172" t="s">
        <v>6</v>
      </c>
      <c r="D18" s="173" t="s">
        <v>34</v>
      </c>
      <c r="E18" s="174" t="s">
        <v>9</v>
      </c>
      <c r="F18" s="174" t="s">
        <v>10</v>
      </c>
      <c r="G18" s="175" t="s">
        <v>11</v>
      </c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249"/>
      <c r="Y18" s="138"/>
    </row>
    <row r="19" spans="1:25" ht="15.75" customHeight="1" thickTop="1" x14ac:dyDescent="0.2">
      <c r="A19" s="264" t="s">
        <v>4</v>
      </c>
      <c r="B19" s="117" t="s">
        <v>85</v>
      </c>
      <c r="C19" s="118"/>
      <c r="D19" s="118"/>
      <c r="E19" s="118"/>
      <c r="F19" s="118"/>
      <c r="G19" s="119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18"/>
      <c r="Y19" s="138"/>
    </row>
    <row r="20" spans="1:25" ht="54.75" customHeight="1" x14ac:dyDescent="0.2">
      <c r="A20" s="265"/>
      <c r="B20" s="120" t="s">
        <v>94</v>
      </c>
      <c r="C20" s="124" t="s">
        <v>208</v>
      </c>
      <c r="D20" s="121">
        <v>33501048.960000001</v>
      </c>
      <c r="E20" s="122" t="s">
        <v>87</v>
      </c>
      <c r="F20" s="122" t="s">
        <v>86</v>
      </c>
      <c r="G20" s="123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18"/>
      <c r="Y20" s="138"/>
    </row>
    <row r="21" spans="1:25" ht="54.75" customHeight="1" x14ac:dyDescent="0.2">
      <c r="A21" s="265"/>
      <c r="B21" s="120" t="s">
        <v>98</v>
      </c>
      <c r="C21" s="124">
        <v>4735.78</v>
      </c>
      <c r="D21" s="121">
        <v>19039533</v>
      </c>
      <c r="E21" s="122">
        <v>2020</v>
      </c>
      <c r="F21" s="122" t="s">
        <v>99</v>
      </c>
      <c r="G21" s="123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18"/>
      <c r="Y21" s="138"/>
    </row>
    <row r="22" spans="1:25" ht="54.75" customHeight="1" x14ac:dyDescent="0.2">
      <c r="A22" s="265"/>
      <c r="B22" s="120" t="s">
        <v>209</v>
      </c>
      <c r="C22" s="124">
        <v>826.94</v>
      </c>
      <c r="D22" s="121">
        <v>16915858.75</v>
      </c>
      <c r="E22" s="122">
        <v>2022</v>
      </c>
      <c r="F22" s="122" t="s">
        <v>21</v>
      </c>
      <c r="G22" s="123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18"/>
      <c r="Y22" s="138"/>
    </row>
    <row r="23" spans="1:25" ht="15.75" customHeight="1" x14ac:dyDescent="0.2">
      <c r="A23" s="265"/>
      <c r="B23" s="255" t="s">
        <v>35</v>
      </c>
      <c r="C23" s="256"/>
      <c r="D23" s="256"/>
      <c r="E23" s="256"/>
      <c r="F23" s="256"/>
      <c r="G23" s="257"/>
    </row>
    <row r="24" spans="1:25" ht="42" customHeight="1" x14ac:dyDescent="0.2">
      <c r="A24" s="265"/>
      <c r="B24" s="176" t="s">
        <v>75</v>
      </c>
      <c r="C24" s="252">
        <v>2824.87</v>
      </c>
      <c r="D24" s="252">
        <v>16949220</v>
      </c>
      <c r="E24" s="177"/>
      <c r="F24" s="177"/>
      <c r="G24" s="178"/>
    </row>
    <row r="25" spans="1:25" ht="33" customHeight="1" x14ac:dyDescent="0.2">
      <c r="A25" s="265"/>
      <c r="B25" s="127" t="s">
        <v>67</v>
      </c>
      <c r="C25" s="252"/>
      <c r="D25" s="252"/>
      <c r="E25" s="179"/>
      <c r="F25" s="179" t="s">
        <v>71</v>
      </c>
      <c r="G25" s="180"/>
    </row>
    <row r="26" spans="1:25" s="125" customFormat="1" ht="20.100000000000001" customHeight="1" x14ac:dyDescent="0.25">
      <c r="A26" s="265"/>
      <c r="B26" s="127" t="s">
        <v>68</v>
      </c>
      <c r="C26" s="252"/>
      <c r="D26" s="252"/>
      <c r="E26" s="179"/>
      <c r="F26" s="179" t="s">
        <v>70</v>
      </c>
      <c r="G26" s="180"/>
    </row>
    <row r="27" spans="1:25" s="125" customFormat="1" ht="29.25" customHeight="1" x14ac:dyDescent="0.25">
      <c r="A27" s="265"/>
      <c r="B27" s="127" t="s">
        <v>69</v>
      </c>
      <c r="C27" s="252"/>
      <c r="D27" s="252"/>
      <c r="E27" s="179" t="s">
        <v>65</v>
      </c>
      <c r="F27" s="179" t="s">
        <v>21</v>
      </c>
      <c r="G27" s="180"/>
    </row>
    <row r="28" spans="1:25" s="125" customFormat="1" ht="33" customHeight="1" x14ac:dyDescent="0.25">
      <c r="A28" s="265"/>
      <c r="B28" s="127" t="s">
        <v>64</v>
      </c>
      <c r="C28" s="252"/>
      <c r="D28" s="252"/>
      <c r="E28" s="179" t="s">
        <v>62</v>
      </c>
      <c r="F28" s="179" t="s">
        <v>63</v>
      </c>
      <c r="G28" s="180"/>
    </row>
    <row r="29" spans="1:25" s="125" customFormat="1" ht="20.100000000000001" customHeight="1" x14ac:dyDescent="0.25">
      <c r="A29" s="265"/>
      <c r="B29" s="127" t="s">
        <v>66</v>
      </c>
      <c r="C29" s="253"/>
      <c r="D29" s="253"/>
      <c r="E29" s="179"/>
      <c r="F29" s="179" t="s">
        <v>63</v>
      </c>
      <c r="G29" s="180"/>
    </row>
    <row r="30" spans="1:25" s="125" customFormat="1" ht="20.100000000000001" customHeight="1" x14ac:dyDescent="0.25">
      <c r="A30" s="265"/>
      <c r="B30" s="126" t="s">
        <v>12</v>
      </c>
      <c r="C30" s="130">
        <v>287</v>
      </c>
      <c r="D30" s="130">
        <v>1722000</v>
      </c>
      <c r="E30" s="181" t="s">
        <v>27</v>
      </c>
      <c r="F30" s="182" t="s">
        <v>24</v>
      </c>
      <c r="G30" s="183" t="s">
        <v>26</v>
      </c>
    </row>
    <row r="31" spans="1:25" s="125" customFormat="1" ht="20.100000000000001" customHeight="1" x14ac:dyDescent="0.25">
      <c r="A31" s="265"/>
      <c r="B31" s="126" t="s">
        <v>210</v>
      </c>
      <c r="C31" s="130">
        <v>1100</v>
      </c>
      <c r="D31" s="130">
        <v>6600000</v>
      </c>
      <c r="E31" s="181" t="s">
        <v>76</v>
      </c>
      <c r="F31" s="182"/>
      <c r="G31" s="183"/>
    </row>
    <row r="32" spans="1:25" s="125" customFormat="1" ht="20.100000000000001" customHeight="1" x14ac:dyDescent="0.25">
      <c r="A32" s="265"/>
      <c r="B32" s="126" t="s">
        <v>72</v>
      </c>
      <c r="C32" s="130">
        <v>915.13</v>
      </c>
      <c r="D32" s="130">
        <v>5490780</v>
      </c>
      <c r="E32" s="181" t="s">
        <v>77</v>
      </c>
      <c r="F32" s="182"/>
      <c r="G32" s="183" t="s">
        <v>73</v>
      </c>
    </row>
    <row r="33" spans="1:7" s="125" customFormat="1" ht="20.100000000000001" customHeight="1" x14ac:dyDescent="0.25">
      <c r="A33" s="265"/>
      <c r="B33" s="126" t="s">
        <v>211</v>
      </c>
      <c r="C33" s="130">
        <v>298</v>
      </c>
      <c r="D33" s="130">
        <v>1788000</v>
      </c>
      <c r="E33" s="181"/>
      <c r="F33" s="182" t="s">
        <v>74</v>
      </c>
      <c r="G33" s="183"/>
    </row>
    <row r="34" spans="1:7" s="125" customFormat="1" ht="24.95" customHeight="1" x14ac:dyDescent="0.25">
      <c r="A34" s="265"/>
      <c r="B34" s="127" t="s">
        <v>22</v>
      </c>
      <c r="C34" s="130">
        <v>85.76</v>
      </c>
      <c r="D34" s="130">
        <v>514560</v>
      </c>
      <c r="E34" s="181"/>
      <c r="F34" s="182" t="s">
        <v>17</v>
      </c>
      <c r="G34" s="183" t="s">
        <v>20</v>
      </c>
    </row>
    <row r="35" spans="1:7" s="125" customFormat="1" ht="24.95" customHeight="1" x14ac:dyDescent="0.25">
      <c r="A35" s="265"/>
      <c r="B35" s="127" t="s">
        <v>23</v>
      </c>
      <c r="C35" s="130">
        <v>2521.73</v>
      </c>
      <c r="D35" s="130">
        <v>15130380</v>
      </c>
      <c r="E35" s="181" t="s">
        <v>28</v>
      </c>
      <c r="F35" s="182" t="s">
        <v>25</v>
      </c>
      <c r="G35" s="183"/>
    </row>
    <row r="36" spans="1:7" s="125" customFormat="1" ht="24.95" customHeight="1" x14ac:dyDescent="0.25">
      <c r="A36" s="265"/>
      <c r="B36" s="127" t="s">
        <v>212</v>
      </c>
      <c r="C36" s="130">
        <v>600</v>
      </c>
      <c r="D36" s="130">
        <v>3600000</v>
      </c>
      <c r="E36" s="181"/>
      <c r="F36" s="182" t="s">
        <v>17</v>
      </c>
      <c r="G36" s="183"/>
    </row>
    <row r="37" spans="1:7" s="125" customFormat="1" ht="24.95" customHeight="1" x14ac:dyDescent="0.25">
      <c r="A37" s="265"/>
      <c r="B37" s="127" t="s">
        <v>13</v>
      </c>
      <c r="C37" s="130">
        <v>212</v>
      </c>
      <c r="D37" s="130">
        <v>1272000</v>
      </c>
      <c r="E37" s="181"/>
      <c r="F37" s="182" t="s">
        <v>21</v>
      </c>
      <c r="G37" s="183" t="s">
        <v>19</v>
      </c>
    </row>
    <row r="38" spans="1:7" s="125" customFormat="1" ht="24.95" customHeight="1" x14ac:dyDescent="0.25">
      <c r="A38" s="265"/>
      <c r="B38" s="128" t="s">
        <v>31</v>
      </c>
      <c r="C38" s="130">
        <v>600</v>
      </c>
      <c r="D38" s="130">
        <v>3600000</v>
      </c>
      <c r="E38" s="181"/>
      <c r="F38" s="182" t="s">
        <v>18</v>
      </c>
      <c r="G38" s="183"/>
    </row>
    <row r="39" spans="1:7" s="125" customFormat="1" ht="24.95" customHeight="1" x14ac:dyDescent="0.25">
      <c r="A39" s="265"/>
      <c r="B39" s="258" t="s">
        <v>33</v>
      </c>
      <c r="C39" s="259"/>
      <c r="D39" s="259"/>
      <c r="E39" s="259"/>
      <c r="F39" s="259"/>
      <c r="G39" s="260"/>
    </row>
    <row r="40" spans="1:7" s="125" customFormat="1" ht="24.95" customHeight="1" x14ac:dyDescent="0.25">
      <c r="A40" s="266"/>
      <c r="B40" s="129" t="s">
        <v>32</v>
      </c>
      <c r="C40" s="184">
        <v>2500</v>
      </c>
      <c r="D40" s="184">
        <v>1500000</v>
      </c>
      <c r="E40" s="185"/>
      <c r="F40" s="186"/>
      <c r="G40" s="187"/>
    </row>
    <row r="41" spans="1:7" s="125" customFormat="1" ht="24.95" customHeight="1" x14ac:dyDescent="0.25">
      <c r="A41" s="188"/>
      <c r="B41" s="128"/>
      <c r="C41" s="130"/>
      <c r="D41" s="130"/>
      <c r="E41" s="181"/>
      <c r="F41" s="182"/>
      <c r="G41" s="181"/>
    </row>
    <row r="42" spans="1:7" s="125" customFormat="1" ht="24.95" customHeight="1" x14ac:dyDescent="0.25">
      <c r="A42" s="248" t="s">
        <v>91</v>
      </c>
      <c r="B42" s="248"/>
      <c r="C42" s="131">
        <v>9190.8700000000008</v>
      </c>
      <c r="D42" s="131">
        <f>D22+D21+D20</f>
        <v>69456440.710000008</v>
      </c>
      <c r="E42" s="189"/>
      <c r="F42" s="189"/>
      <c r="G42" s="189"/>
    </row>
    <row r="43" spans="1:7" s="125" customFormat="1" ht="24.95" customHeight="1" thickBot="1" x14ac:dyDescent="0.3">
      <c r="A43" s="277" t="s">
        <v>92</v>
      </c>
      <c r="B43" s="278"/>
      <c r="C43" s="132">
        <f>C24+C30+C31+C32+C33+C34+C35+C36+C37+C38</f>
        <v>9444.49</v>
      </c>
      <c r="D43" s="190">
        <f>D24+D30+D31+D32+D33+D34+D35+D36+D37+D38</f>
        <v>56666940</v>
      </c>
      <c r="E43" s="242"/>
      <c r="F43" s="191"/>
      <c r="G43" s="192"/>
    </row>
    <row r="44" spans="1:7" s="125" customFormat="1" ht="24.95" customHeight="1" thickTop="1" x14ac:dyDescent="0.25">
      <c r="A44" s="285" t="s">
        <v>93</v>
      </c>
      <c r="B44" s="286"/>
      <c r="C44" s="133">
        <f>C40</f>
        <v>2500</v>
      </c>
      <c r="D44" s="193">
        <f>D40</f>
        <v>1500000</v>
      </c>
      <c r="E44" s="243"/>
      <c r="F44" s="194"/>
      <c r="G44" s="195"/>
    </row>
    <row r="45" spans="1:7" s="125" customFormat="1" ht="24.95" customHeight="1" x14ac:dyDescent="0.25">
      <c r="A45" s="134"/>
      <c r="B45" s="267"/>
      <c r="C45" s="268"/>
      <c r="D45" s="269"/>
      <c r="E45" s="189"/>
      <c r="F45" s="189"/>
      <c r="G45" s="189"/>
    </row>
    <row r="46" spans="1:7" s="125" customFormat="1" ht="24.95" customHeight="1" x14ac:dyDescent="0.2">
      <c r="A46" s="135" t="s">
        <v>78</v>
      </c>
      <c r="B46" s="135"/>
      <c r="C46" s="135"/>
      <c r="D46" s="113"/>
      <c r="E46" s="114"/>
      <c r="F46" s="116"/>
      <c r="G46" s="116"/>
    </row>
    <row r="47" spans="1:7" x14ac:dyDescent="0.2">
      <c r="A47" s="254" t="s">
        <v>8</v>
      </c>
      <c r="B47" s="254"/>
      <c r="C47" s="135"/>
      <c r="D47" s="113"/>
      <c r="E47" s="114"/>
    </row>
    <row r="48" spans="1:7" x14ac:dyDescent="0.2">
      <c r="A48" s="250" t="s">
        <v>2</v>
      </c>
      <c r="B48" s="251" t="s">
        <v>1</v>
      </c>
      <c r="C48" s="250" t="s">
        <v>79</v>
      </c>
      <c r="D48" s="276"/>
      <c r="E48" s="118"/>
      <c r="F48" s="118"/>
      <c r="G48" s="118"/>
    </row>
    <row r="49" spans="1:22" x14ac:dyDescent="0.2">
      <c r="A49" s="250"/>
      <c r="B49" s="251"/>
      <c r="C49" s="250"/>
      <c r="D49" s="276"/>
      <c r="E49" s="118"/>
      <c r="F49" s="118"/>
      <c r="G49" s="118"/>
    </row>
    <row r="50" spans="1:22" ht="32.25" hidden="1" customHeight="1" thickBot="1" x14ac:dyDescent="0.25">
      <c r="A50" s="261" t="s">
        <v>35</v>
      </c>
      <c r="B50" s="261"/>
      <c r="C50" s="261"/>
      <c r="D50" s="171"/>
      <c r="E50" s="118"/>
      <c r="F50" s="118"/>
      <c r="G50" s="118"/>
      <c r="H50" s="118"/>
      <c r="I50" s="118"/>
      <c r="J50" s="118"/>
      <c r="K50" s="118"/>
      <c r="L50" s="118"/>
      <c r="M50" s="118"/>
      <c r="N50" s="137"/>
      <c r="O50" s="137"/>
      <c r="P50" s="137"/>
      <c r="Q50" s="137"/>
      <c r="R50" s="137"/>
      <c r="S50" s="196"/>
      <c r="T50" s="118"/>
    </row>
    <row r="51" spans="1:22" s="136" customFormat="1" ht="41.25" hidden="1" customHeight="1" thickBot="1" x14ac:dyDescent="0.25">
      <c r="A51" s="236" t="s">
        <v>5</v>
      </c>
      <c r="B51" s="127" t="s">
        <v>14</v>
      </c>
      <c r="C51" s="130">
        <v>250000</v>
      </c>
      <c r="D51" s="171"/>
      <c r="E51" s="118"/>
      <c r="F51" s="118"/>
      <c r="G51" s="118"/>
      <c r="H51" s="118"/>
      <c r="I51" s="118"/>
      <c r="J51" s="118"/>
      <c r="K51" s="118"/>
      <c r="L51" s="118"/>
      <c r="M51" s="118"/>
      <c r="N51" s="197"/>
      <c r="O51" s="197"/>
      <c r="P51" s="197"/>
      <c r="Q51" s="197"/>
      <c r="R51" s="197"/>
      <c r="S51" s="197"/>
      <c r="T51" s="118"/>
    </row>
    <row r="52" spans="1:22" s="136" customFormat="1" ht="17.25" customHeight="1" x14ac:dyDescent="0.2">
      <c r="A52" s="236"/>
      <c r="B52" s="237" t="s">
        <v>97</v>
      </c>
      <c r="C52" s="130"/>
      <c r="D52" s="171"/>
      <c r="E52" s="118"/>
      <c r="F52" s="118"/>
      <c r="G52" s="118"/>
      <c r="H52" s="118"/>
      <c r="I52" s="118"/>
      <c r="J52" s="118"/>
      <c r="K52" s="118"/>
      <c r="L52" s="118"/>
      <c r="M52" s="118"/>
      <c r="N52" s="197"/>
      <c r="O52" s="197"/>
      <c r="P52" s="197"/>
      <c r="Q52" s="197"/>
      <c r="R52" s="197"/>
      <c r="S52" s="197"/>
      <c r="T52" s="118"/>
    </row>
    <row r="53" spans="1:22" s="136" customFormat="1" ht="21.75" customHeight="1" x14ac:dyDescent="0.2">
      <c r="A53" s="188" t="s">
        <v>95</v>
      </c>
      <c r="B53" s="127" t="s">
        <v>5</v>
      </c>
      <c r="C53" s="201">
        <v>9211483.2100000009</v>
      </c>
      <c r="D53" s="171"/>
      <c r="E53" s="118"/>
      <c r="F53" s="118"/>
      <c r="G53" s="118"/>
      <c r="H53" s="118"/>
      <c r="I53" s="118"/>
      <c r="J53" s="118"/>
      <c r="K53" s="118"/>
      <c r="L53" s="118"/>
      <c r="M53" s="118"/>
      <c r="N53" s="197"/>
      <c r="O53" s="197"/>
      <c r="P53" s="197"/>
      <c r="Q53" s="197"/>
      <c r="R53" s="197"/>
      <c r="S53" s="197"/>
      <c r="T53" s="118"/>
    </row>
    <row r="54" spans="1:22" s="136" customFormat="1" ht="21.75" customHeight="1" x14ac:dyDescent="0.2">
      <c r="A54" s="236"/>
      <c r="B54" s="237" t="s">
        <v>85</v>
      </c>
      <c r="C54" s="201"/>
      <c r="D54" s="171"/>
      <c r="E54" s="118"/>
      <c r="F54" s="118"/>
      <c r="G54" s="118"/>
      <c r="H54" s="118"/>
      <c r="I54" s="118"/>
      <c r="J54" s="118"/>
      <c r="K54" s="118"/>
      <c r="L54" s="118"/>
      <c r="M54" s="118"/>
      <c r="N54" s="197"/>
      <c r="O54" s="197"/>
      <c r="P54" s="197"/>
      <c r="Q54" s="197"/>
      <c r="R54" s="197"/>
      <c r="S54" s="197"/>
      <c r="T54" s="118"/>
    </row>
    <row r="55" spans="1:22" s="136" customFormat="1" ht="65.25" customHeight="1" x14ac:dyDescent="0.2">
      <c r="A55" s="351" t="s">
        <v>94</v>
      </c>
      <c r="B55" s="127" t="s">
        <v>88</v>
      </c>
      <c r="C55" s="201">
        <v>2181096.25</v>
      </c>
      <c r="D55" s="171"/>
      <c r="E55" s="118"/>
      <c r="F55" s="118"/>
      <c r="G55" s="118"/>
      <c r="H55" s="118"/>
      <c r="I55" s="118"/>
      <c r="J55" s="118"/>
      <c r="K55" s="118"/>
      <c r="L55" s="118"/>
      <c r="M55" s="118"/>
      <c r="N55" s="197"/>
      <c r="O55" s="197"/>
      <c r="P55" s="197"/>
      <c r="Q55" s="197"/>
      <c r="R55" s="197"/>
      <c r="S55" s="197"/>
      <c r="T55" s="118"/>
    </row>
    <row r="56" spans="1:22" s="136" customFormat="1" ht="46.5" customHeight="1" x14ac:dyDescent="0.2">
      <c r="A56" s="352"/>
      <c r="B56" s="127" t="s">
        <v>89</v>
      </c>
      <c r="C56" s="201">
        <v>491087.5</v>
      </c>
      <c r="D56" s="171"/>
      <c r="E56" s="118"/>
      <c r="F56" s="118"/>
      <c r="G56" s="118"/>
      <c r="H56" s="118"/>
      <c r="I56" s="118"/>
      <c r="J56" s="118"/>
      <c r="K56" s="118"/>
      <c r="L56" s="118"/>
      <c r="M56" s="118"/>
      <c r="N56" s="197"/>
      <c r="O56" s="197"/>
      <c r="P56" s="197"/>
      <c r="Q56" s="197"/>
      <c r="R56" s="197"/>
      <c r="S56" s="197"/>
      <c r="T56" s="118"/>
    </row>
    <row r="57" spans="1:22" s="136" customFormat="1" ht="46.5" customHeight="1" x14ac:dyDescent="0.2">
      <c r="A57" s="353"/>
      <c r="B57" s="127" t="s">
        <v>90</v>
      </c>
      <c r="C57" s="201">
        <v>391316.25</v>
      </c>
      <c r="D57" s="171"/>
      <c r="E57" s="118"/>
      <c r="F57" s="118"/>
      <c r="G57" s="118"/>
      <c r="H57" s="118"/>
      <c r="I57" s="118"/>
      <c r="J57" s="118"/>
      <c r="K57" s="118"/>
      <c r="L57" s="118"/>
      <c r="M57" s="118"/>
      <c r="N57" s="197"/>
      <c r="O57" s="197"/>
      <c r="P57" s="197"/>
      <c r="Q57" s="197"/>
      <c r="R57" s="197"/>
      <c r="S57" s="197"/>
      <c r="T57" s="118"/>
    </row>
    <row r="58" spans="1:22" s="136" customFormat="1" ht="46.5" customHeight="1" x14ac:dyDescent="0.2">
      <c r="A58" s="188" t="s">
        <v>181</v>
      </c>
      <c r="B58" s="127" t="s">
        <v>182</v>
      </c>
      <c r="C58" s="201">
        <v>110312.5</v>
      </c>
      <c r="D58" s="171"/>
      <c r="E58" s="118"/>
      <c r="F58" s="118"/>
      <c r="G58" s="118"/>
      <c r="H58" s="118"/>
      <c r="I58" s="118"/>
      <c r="J58" s="118"/>
      <c r="K58" s="118"/>
      <c r="L58" s="118"/>
      <c r="M58" s="118"/>
      <c r="N58" s="197"/>
      <c r="O58" s="197"/>
      <c r="P58" s="197"/>
      <c r="Q58" s="197"/>
      <c r="R58" s="197"/>
      <c r="S58" s="197"/>
      <c r="T58" s="118"/>
    </row>
    <row r="59" spans="1:22" s="125" customFormat="1" ht="20.100000000000001" customHeight="1" x14ac:dyDescent="0.25">
      <c r="A59" s="248" t="s">
        <v>176</v>
      </c>
      <c r="B59" s="248"/>
      <c r="C59" s="131">
        <f>C53+C55+C56+C57+C58</f>
        <v>12385295.710000001</v>
      </c>
      <c r="D59" s="115"/>
      <c r="E59" s="115"/>
      <c r="F59" s="115"/>
      <c r="G59" s="115"/>
      <c r="H59" s="118"/>
      <c r="I59" s="118"/>
      <c r="J59" s="198"/>
      <c r="K59" s="115"/>
      <c r="L59" s="115"/>
      <c r="M59" s="198"/>
      <c r="N59" s="115"/>
      <c r="O59" s="115"/>
      <c r="P59" s="115"/>
      <c r="Q59" s="115"/>
      <c r="R59" s="115"/>
      <c r="S59" s="115"/>
      <c r="T59" s="198"/>
    </row>
    <row r="60" spans="1:22" s="125" customFormat="1" ht="20.100000000000001" customHeight="1" x14ac:dyDescent="0.2">
      <c r="A60" s="137"/>
      <c r="B60" s="138"/>
      <c r="C60" s="138"/>
      <c r="D60" s="138"/>
      <c r="E60" s="138"/>
      <c r="F60" s="138"/>
      <c r="G60" s="138"/>
      <c r="H60" s="118"/>
      <c r="I60" s="118"/>
      <c r="J60" s="198"/>
      <c r="K60" s="115"/>
      <c r="L60" s="115"/>
      <c r="M60" s="198"/>
      <c r="N60" s="115"/>
      <c r="O60" s="115"/>
      <c r="P60" s="115"/>
      <c r="Q60" s="115"/>
      <c r="R60" s="115"/>
      <c r="S60" s="115"/>
      <c r="T60" s="198"/>
    </row>
    <row r="61" spans="1:22" s="125" customFormat="1" ht="32.25" customHeight="1" x14ac:dyDescent="0.2">
      <c r="A61" s="139"/>
      <c r="B61" s="116"/>
      <c r="C61" s="116"/>
      <c r="D61" s="116"/>
      <c r="E61" s="116"/>
      <c r="F61" s="116"/>
      <c r="G61" s="116"/>
      <c r="H61" s="115"/>
      <c r="I61" s="115"/>
      <c r="J61" s="115"/>
      <c r="K61" s="115"/>
      <c r="L61" s="199"/>
      <c r="M61" s="115"/>
      <c r="N61" s="115"/>
      <c r="O61" s="115"/>
      <c r="P61" s="115"/>
      <c r="Q61" s="115"/>
      <c r="R61" s="115"/>
      <c r="S61" s="115"/>
      <c r="T61" s="115"/>
      <c r="V61" s="200"/>
    </row>
    <row r="62" spans="1:22" s="138" customFormat="1" x14ac:dyDescent="0.2">
      <c r="A62" s="139"/>
      <c r="B62" s="116"/>
      <c r="C62" s="116"/>
      <c r="D62" s="116"/>
      <c r="E62" s="116"/>
      <c r="F62" s="116"/>
      <c r="G62" s="116"/>
    </row>
    <row r="78" spans="1:1" x14ac:dyDescent="0.2">
      <c r="A78" s="234"/>
    </row>
  </sheetData>
  <mergeCells count="25">
    <mergeCell ref="A55:A57"/>
    <mergeCell ref="A3:A5"/>
    <mergeCell ref="D3:D14"/>
    <mergeCell ref="B15:D15"/>
    <mergeCell ref="D48:D49"/>
    <mergeCell ref="A43:B43"/>
    <mergeCell ref="A16:B16"/>
    <mergeCell ref="C17:G17"/>
    <mergeCell ref="B17:B18"/>
    <mergeCell ref="A44:B44"/>
    <mergeCell ref="A59:B59"/>
    <mergeCell ref="X17:X18"/>
    <mergeCell ref="A48:A49"/>
    <mergeCell ref="B48:B49"/>
    <mergeCell ref="A42:B42"/>
    <mergeCell ref="C24:C29"/>
    <mergeCell ref="D24:D29"/>
    <mergeCell ref="C48:C49"/>
    <mergeCell ref="A47:B47"/>
    <mergeCell ref="B23:G23"/>
    <mergeCell ref="B39:G39"/>
    <mergeCell ref="A50:C50"/>
    <mergeCell ref="A17:A18"/>
    <mergeCell ref="A19:A40"/>
    <mergeCell ref="B45:D45"/>
  </mergeCells>
  <phoneticPr fontId="61" type="noConversion"/>
  <pageMargins left="0.21" right="0.16" top="0.33" bottom="0.37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L26"/>
  <sheetViews>
    <sheetView workbookViewId="0">
      <selection activeCell="C19" sqref="C19"/>
    </sheetView>
  </sheetViews>
  <sheetFormatPr defaultRowHeight="15" x14ac:dyDescent="0.25"/>
  <cols>
    <col min="1" max="1" width="67.28515625" style="9" customWidth="1"/>
    <col min="2" max="2" width="24.7109375" style="9" customWidth="1"/>
    <col min="3" max="3" width="25" style="9" customWidth="1"/>
    <col min="4" max="4" width="19.28515625" style="9" customWidth="1"/>
    <col min="5" max="5" width="20.7109375" style="1" customWidth="1"/>
    <col min="6" max="16384" width="9.140625" style="1"/>
  </cols>
  <sheetData>
    <row r="1" spans="1:12" s="5" customFormat="1" ht="18" x14ac:dyDescent="0.25">
      <c r="A1" s="2" t="s">
        <v>180</v>
      </c>
      <c r="B1" s="3"/>
      <c r="C1" s="4"/>
      <c r="D1" s="4"/>
      <c r="E1" s="3"/>
      <c r="F1" s="3"/>
    </row>
    <row r="2" spans="1:12" ht="15.75" thickBot="1" x14ac:dyDescent="0.3">
      <c r="A2" s="290"/>
      <c r="B2" s="290"/>
      <c r="C2" s="290"/>
      <c r="D2" s="290"/>
    </row>
    <row r="3" spans="1:12" ht="15.75" thickTop="1" x14ac:dyDescent="0.25">
      <c r="A3" s="140" t="s">
        <v>49</v>
      </c>
      <c r="B3" s="300" t="s">
        <v>15</v>
      </c>
      <c r="C3" s="301"/>
      <c r="D3" s="302"/>
      <c r="E3" s="10"/>
      <c r="F3" s="10"/>
      <c r="G3" s="10"/>
      <c r="H3" s="10"/>
      <c r="I3" s="10"/>
      <c r="J3" s="10"/>
      <c r="K3" s="10"/>
      <c r="L3" s="10"/>
    </row>
    <row r="4" spans="1:12" x14ac:dyDescent="0.25">
      <c r="A4" s="141"/>
      <c r="B4" s="142"/>
      <c r="C4" s="143"/>
      <c r="D4" s="144"/>
      <c r="E4" s="10"/>
      <c r="F4" s="10"/>
      <c r="G4" s="10"/>
      <c r="H4" s="10"/>
      <c r="I4" s="10"/>
      <c r="J4" s="10"/>
      <c r="K4" s="10"/>
      <c r="L4" s="10"/>
    </row>
    <row r="5" spans="1:12" x14ac:dyDescent="0.25">
      <c r="A5" s="145" t="s">
        <v>50</v>
      </c>
      <c r="B5" s="303" t="s">
        <v>15</v>
      </c>
      <c r="C5" s="304"/>
      <c r="D5" s="305"/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141"/>
      <c r="B6" s="142"/>
      <c r="C6" s="143"/>
      <c r="D6" s="144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45" t="s">
        <v>51</v>
      </c>
      <c r="B7" s="306" t="s">
        <v>30</v>
      </c>
      <c r="C7" s="307"/>
      <c r="D7" s="308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141"/>
      <c r="B8" s="142" t="s">
        <v>29</v>
      </c>
      <c r="C8" s="143"/>
      <c r="D8" s="144"/>
      <c r="E8" s="11"/>
      <c r="F8" s="11"/>
      <c r="G8" s="11"/>
      <c r="H8" s="11"/>
      <c r="I8" s="11"/>
      <c r="J8" s="11"/>
      <c r="K8" s="11"/>
      <c r="L8" s="11"/>
    </row>
    <row r="9" spans="1:12" ht="15.75" thickBot="1" x14ac:dyDescent="0.3">
      <c r="A9" s="146" t="s">
        <v>0</v>
      </c>
      <c r="B9" s="309">
        <v>30050049642</v>
      </c>
      <c r="C9" s="310"/>
      <c r="D9" s="311"/>
      <c r="E9" s="11"/>
      <c r="F9" s="12"/>
      <c r="G9" s="13"/>
      <c r="H9" s="13"/>
      <c r="I9" s="11"/>
      <c r="J9" s="11"/>
      <c r="K9" s="11"/>
      <c r="L9" s="11"/>
    </row>
    <row r="10" spans="1:12" ht="16.5" thickTop="1" thickBot="1" x14ac:dyDescent="0.3">
      <c r="A10" s="14"/>
      <c r="B10" s="147"/>
      <c r="C10" s="148"/>
      <c r="D10" s="149"/>
      <c r="E10" s="11"/>
      <c r="F10" s="11"/>
      <c r="G10" s="11"/>
      <c r="H10" s="11"/>
      <c r="I10" s="11"/>
      <c r="J10" s="11"/>
      <c r="K10" s="11"/>
      <c r="L10" s="11"/>
    </row>
    <row r="11" spans="1:12" ht="15.75" thickTop="1" x14ac:dyDescent="0.25">
      <c r="A11" s="150" t="s">
        <v>52</v>
      </c>
      <c r="B11" s="287" t="s">
        <v>16</v>
      </c>
      <c r="C11" s="287"/>
      <c r="D11" s="288"/>
      <c r="E11" s="10"/>
      <c r="F11" s="10"/>
      <c r="G11" s="10"/>
      <c r="H11" s="10"/>
      <c r="I11" s="10"/>
      <c r="J11" s="10"/>
      <c r="K11" s="10"/>
      <c r="L11" s="10"/>
    </row>
    <row r="12" spans="1:12" x14ac:dyDescent="0.25">
      <c r="A12" s="151" t="s">
        <v>100</v>
      </c>
      <c r="B12" s="152">
        <v>564403118</v>
      </c>
      <c r="C12" s="153"/>
      <c r="D12" s="153"/>
      <c r="E12" s="10"/>
      <c r="F12" s="10"/>
      <c r="G12" s="10"/>
      <c r="H12" s="10"/>
      <c r="I12" s="10"/>
      <c r="J12" s="10"/>
      <c r="K12" s="10"/>
      <c r="L12" s="10"/>
    </row>
    <row r="13" spans="1:12" x14ac:dyDescent="0.25">
      <c r="A13" s="154" t="s">
        <v>101</v>
      </c>
      <c r="B13" s="155">
        <v>20582686.949999999</v>
      </c>
      <c r="C13" s="155"/>
      <c r="D13" s="156"/>
      <c r="E13" s="10"/>
      <c r="F13" s="10"/>
      <c r="G13" s="10"/>
      <c r="H13" s="10"/>
      <c r="I13" s="10"/>
      <c r="J13" s="10"/>
      <c r="K13" s="10"/>
      <c r="L13" s="10"/>
    </row>
    <row r="14" spans="1:12" ht="15.75" thickBot="1" x14ac:dyDescent="0.3">
      <c r="A14" s="157" t="s">
        <v>80</v>
      </c>
      <c r="B14" s="314">
        <v>217</v>
      </c>
      <c r="C14" s="315"/>
      <c r="D14" s="316"/>
    </row>
    <row r="15" spans="1:12" ht="15.75" thickTop="1" x14ac:dyDescent="0.25">
      <c r="A15" s="158"/>
      <c r="B15" s="158"/>
      <c r="C15" s="159"/>
      <c r="D15" s="159"/>
    </row>
    <row r="16" spans="1:12" x14ac:dyDescent="0.25">
      <c r="A16" s="160" t="s">
        <v>55</v>
      </c>
      <c r="B16" s="160"/>
      <c r="C16" s="159"/>
      <c r="D16" s="159"/>
    </row>
    <row r="17" spans="1:4" ht="15.75" thickBot="1" x14ac:dyDescent="0.3">
      <c r="A17" s="291"/>
      <c r="B17" s="291"/>
      <c r="C17" s="291"/>
      <c r="D17" s="291"/>
    </row>
    <row r="18" spans="1:4" ht="16.5" thickTop="1" thickBot="1" x14ac:dyDescent="0.3">
      <c r="A18" s="292" t="s">
        <v>178</v>
      </c>
      <c r="B18" s="293"/>
      <c r="C18" s="293"/>
      <c r="D18" s="294"/>
    </row>
    <row r="19" spans="1:4" ht="30" thickTop="1" thickBot="1" x14ac:dyDescent="0.3">
      <c r="A19" s="161" t="s">
        <v>1</v>
      </c>
      <c r="B19" s="162" t="s">
        <v>41</v>
      </c>
      <c r="C19" s="163" t="s">
        <v>53</v>
      </c>
      <c r="D19" s="164" t="s">
        <v>54</v>
      </c>
    </row>
    <row r="20" spans="1:4" ht="15.75" thickTop="1" x14ac:dyDescent="0.25">
      <c r="A20" s="16" t="s">
        <v>55</v>
      </c>
      <c r="B20" s="165">
        <v>100000</v>
      </c>
      <c r="C20" s="166">
        <v>200000</v>
      </c>
      <c r="D20" s="298"/>
    </row>
    <row r="21" spans="1:4" x14ac:dyDescent="0.25">
      <c r="A21" s="17" t="s">
        <v>56</v>
      </c>
      <c r="B21" s="312">
        <v>40000</v>
      </c>
      <c r="C21" s="313"/>
      <c r="D21" s="299"/>
    </row>
    <row r="22" spans="1:4" ht="15.75" thickBot="1" x14ac:dyDescent="0.3">
      <c r="A22" s="18" t="s">
        <v>84</v>
      </c>
      <c r="B22" s="167">
        <v>100000</v>
      </c>
      <c r="C22" s="168">
        <v>200000</v>
      </c>
      <c r="D22" s="169"/>
    </row>
    <row r="23" spans="1:4" ht="16.5" thickTop="1" thickBot="1" x14ac:dyDescent="0.3">
      <c r="A23" s="295" t="s">
        <v>179</v>
      </c>
      <c r="B23" s="296"/>
      <c r="C23" s="297"/>
      <c r="D23" s="19"/>
    </row>
    <row r="24" spans="1:4" ht="15.75" thickTop="1" x14ac:dyDescent="0.25">
      <c r="A24" s="289" t="s">
        <v>57</v>
      </c>
      <c r="B24" s="289"/>
      <c r="C24" s="289"/>
      <c r="D24" s="289"/>
    </row>
    <row r="25" spans="1:4" x14ac:dyDescent="0.25">
      <c r="A25" s="6"/>
      <c r="B25" s="6"/>
      <c r="C25" s="7"/>
      <c r="D25" s="7"/>
    </row>
    <row r="26" spans="1:4" x14ac:dyDescent="0.25">
      <c r="A26" s="6"/>
      <c r="B26" s="6"/>
      <c r="C26" s="7"/>
      <c r="D26" s="8"/>
    </row>
  </sheetData>
  <mergeCells count="13">
    <mergeCell ref="B11:D11"/>
    <mergeCell ref="A24:D24"/>
    <mergeCell ref="A2:D2"/>
    <mergeCell ref="A17:D17"/>
    <mergeCell ref="A18:D18"/>
    <mergeCell ref="A23:C23"/>
    <mergeCell ref="D20:D21"/>
    <mergeCell ref="B3:D3"/>
    <mergeCell ref="B5:D5"/>
    <mergeCell ref="B7:D7"/>
    <mergeCell ref="B9:D9"/>
    <mergeCell ref="B21:C21"/>
    <mergeCell ref="B14:D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L29"/>
  <sheetViews>
    <sheetView workbookViewId="0">
      <selection activeCell="C19" sqref="C19"/>
    </sheetView>
  </sheetViews>
  <sheetFormatPr defaultRowHeight="15" x14ac:dyDescent="0.25"/>
  <cols>
    <col min="1" max="1" width="61.7109375" style="203" customWidth="1"/>
    <col min="2" max="2" width="14.28515625" style="203" customWidth="1"/>
    <col min="3" max="3" width="19.140625" style="203" customWidth="1"/>
    <col min="4" max="4" width="17.5703125" style="203" customWidth="1"/>
    <col min="5" max="5" width="17.28515625" style="203" customWidth="1"/>
    <col min="6" max="16384" width="9.140625" style="203"/>
  </cols>
  <sheetData>
    <row r="1" spans="1:12" s="202" customFormat="1" ht="18" x14ac:dyDescent="0.25">
      <c r="A1" s="2" t="s">
        <v>183</v>
      </c>
      <c r="B1" s="3"/>
      <c r="H1" s="203"/>
      <c r="I1" s="203"/>
      <c r="J1" s="203"/>
      <c r="K1" s="203"/>
      <c r="L1" s="203"/>
    </row>
    <row r="2" spans="1:12" s="202" customFormat="1" ht="16.5" thickBot="1" x14ac:dyDescent="0.3">
      <c r="A2" s="204"/>
      <c r="B2" s="204"/>
      <c r="C2" s="204"/>
      <c r="D2" s="204"/>
      <c r="E2" s="204"/>
      <c r="H2" s="203"/>
      <c r="I2" s="203"/>
      <c r="J2" s="203"/>
      <c r="K2" s="203"/>
      <c r="L2" s="203"/>
    </row>
    <row r="3" spans="1:12" ht="15.75" thickTop="1" x14ac:dyDescent="0.25">
      <c r="A3" s="140" t="s">
        <v>49</v>
      </c>
      <c r="B3" s="300" t="s">
        <v>15</v>
      </c>
      <c r="C3" s="301"/>
      <c r="D3" s="302"/>
      <c r="E3" s="205"/>
      <c r="F3" s="205"/>
      <c r="G3" s="205"/>
      <c r="H3" s="205"/>
      <c r="I3" s="205"/>
      <c r="J3" s="205"/>
      <c r="K3" s="205"/>
      <c r="L3" s="205"/>
    </row>
    <row r="4" spans="1:12" x14ac:dyDescent="0.25">
      <c r="A4" s="141"/>
      <c r="B4" s="142"/>
      <c r="C4" s="143"/>
      <c r="D4" s="144"/>
      <c r="E4" s="205"/>
      <c r="F4" s="205"/>
      <c r="G4" s="205"/>
      <c r="H4" s="205"/>
      <c r="I4" s="205"/>
      <c r="J4" s="205"/>
      <c r="K4" s="205"/>
      <c r="L4" s="205"/>
    </row>
    <row r="5" spans="1:12" ht="36.75" customHeight="1" x14ac:dyDescent="0.25">
      <c r="A5" s="145" t="s">
        <v>50</v>
      </c>
      <c r="B5" s="303" t="s">
        <v>96</v>
      </c>
      <c r="C5" s="304"/>
      <c r="D5" s="305"/>
      <c r="E5" s="205"/>
      <c r="F5" s="205"/>
      <c r="G5" s="205"/>
      <c r="H5" s="205"/>
      <c r="I5" s="205"/>
      <c r="J5" s="205"/>
      <c r="K5" s="205"/>
      <c r="L5" s="205"/>
    </row>
    <row r="6" spans="1:12" x14ac:dyDescent="0.25">
      <c r="A6" s="141"/>
      <c r="B6" s="142"/>
      <c r="C6" s="143"/>
      <c r="D6" s="144"/>
      <c r="E6" s="205"/>
      <c r="F6" s="205"/>
      <c r="G6" s="205"/>
      <c r="H6" s="205"/>
      <c r="I6" s="205"/>
      <c r="J6" s="205"/>
      <c r="K6" s="205"/>
      <c r="L6" s="205"/>
    </row>
    <row r="7" spans="1:12" x14ac:dyDescent="0.25">
      <c r="A7" s="145" t="s">
        <v>51</v>
      </c>
      <c r="B7" s="306" t="s">
        <v>30</v>
      </c>
      <c r="C7" s="307"/>
      <c r="D7" s="308"/>
      <c r="E7" s="206"/>
      <c r="F7" s="206"/>
      <c r="G7" s="206"/>
      <c r="H7" s="206"/>
      <c r="I7" s="206"/>
      <c r="J7" s="206"/>
      <c r="K7" s="206"/>
      <c r="L7" s="206"/>
    </row>
    <row r="8" spans="1:12" x14ac:dyDescent="0.25">
      <c r="A8" s="141"/>
      <c r="B8" s="142" t="s">
        <v>29</v>
      </c>
      <c r="C8" s="143"/>
      <c r="D8" s="144"/>
      <c r="E8" s="206"/>
      <c r="F8" s="206"/>
      <c r="G8" s="206"/>
      <c r="H8" s="206"/>
      <c r="I8" s="206"/>
      <c r="J8" s="206"/>
      <c r="K8" s="206"/>
      <c r="L8" s="206"/>
    </row>
    <row r="9" spans="1:12" ht="15.75" thickBot="1" x14ac:dyDescent="0.3">
      <c r="A9" s="146" t="s">
        <v>0</v>
      </c>
      <c r="B9" s="309">
        <v>30050049642</v>
      </c>
      <c r="C9" s="310"/>
      <c r="D9" s="311"/>
      <c r="E9" s="206"/>
      <c r="F9" s="207"/>
      <c r="G9" s="208"/>
      <c r="H9" s="208"/>
      <c r="I9" s="206"/>
      <c r="J9" s="206"/>
      <c r="K9" s="206"/>
      <c r="L9" s="206"/>
    </row>
    <row r="10" spans="1:12" ht="15.75" thickTop="1" x14ac:dyDescent="0.25">
      <c r="A10" s="15"/>
      <c r="B10" s="209"/>
      <c r="C10" s="209"/>
      <c r="D10" s="209"/>
      <c r="E10" s="206"/>
      <c r="F10" s="207"/>
      <c r="G10" s="208"/>
      <c r="H10" s="208"/>
      <c r="I10" s="206"/>
      <c r="J10" s="206"/>
      <c r="K10" s="206"/>
      <c r="L10" s="206"/>
    </row>
    <row r="11" spans="1:12" x14ac:dyDescent="0.25">
      <c r="A11" s="324" t="s">
        <v>37</v>
      </c>
      <c r="B11" s="324"/>
      <c r="C11" s="324"/>
      <c r="D11" s="324"/>
      <c r="E11" s="324"/>
    </row>
    <row r="12" spans="1:12" ht="15.75" thickBot="1" x14ac:dyDescent="0.3">
      <c r="A12" s="210"/>
      <c r="B12" s="210"/>
      <c r="C12" s="210"/>
      <c r="D12" s="210"/>
      <c r="E12" s="210"/>
    </row>
    <row r="13" spans="1:12" ht="16.5" thickTop="1" thickBot="1" x14ac:dyDescent="0.3">
      <c r="A13" s="325" t="s">
        <v>38</v>
      </c>
      <c r="B13" s="326"/>
      <c r="C13" s="326"/>
      <c r="D13" s="326"/>
      <c r="E13" s="327"/>
    </row>
    <row r="14" spans="1:12" ht="39.75" thickTop="1" thickBot="1" x14ac:dyDescent="0.3">
      <c r="A14" s="211" t="s">
        <v>39</v>
      </c>
      <c r="B14" s="212" t="s">
        <v>40</v>
      </c>
      <c r="C14" s="213" t="s">
        <v>41</v>
      </c>
      <c r="D14" s="214" t="s">
        <v>42</v>
      </c>
      <c r="E14" s="215" t="s">
        <v>43</v>
      </c>
    </row>
    <row r="15" spans="1:12" ht="15.75" thickTop="1" x14ac:dyDescent="0.25">
      <c r="A15" s="216" t="s">
        <v>44</v>
      </c>
      <c r="B15" s="321">
        <v>217</v>
      </c>
      <c r="C15" s="217">
        <v>40000</v>
      </c>
      <c r="D15" s="218"/>
      <c r="E15" s="219">
        <f>B15*D15</f>
        <v>0</v>
      </c>
    </row>
    <row r="16" spans="1:12" x14ac:dyDescent="0.25">
      <c r="A16" s="220" t="s">
        <v>45</v>
      </c>
      <c r="B16" s="322"/>
      <c r="C16" s="221">
        <v>10000</v>
      </c>
      <c r="D16" s="222"/>
      <c r="E16" s="223">
        <f>$B$15*D16</f>
        <v>0</v>
      </c>
    </row>
    <row r="17" spans="1:11" x14ac:dyDescent="0.25">
      <c r="A17" s="220" t="s">
        <v>46</v>
      </c>
      <c r="B17" s="322"/>
      <c r="C17" s="221">
        <v>80000</v>
      </c>
      <c r="D17" s="222"/>
      <c r="E17" s="223">
        <f t="shared" ref="E17:E22" si="0">$B$15*D17</f>
        <v>0</v>
      </c>
    </row>
    <row r="18" spans="1:11" x14ac:dyDescent="0.25">
      <c r="A18" s="220" t="s">
        <v>61</v>
      </c>
      <c r="B18" s="322"/>
      <c r="C18" s="221">
        <v>10000</v>
      </c>
      <c r="D18" s="222"/>
      <c r="E18" s="223">
        <f t="shared" si="0"/>
        <v>0</v>
      </c>
    </row>
    <row r="19" spans="1:11" x14ac:dyDescent="0.25">
      <c r="A19" s="220" t="s">
        <v>58</v>
      </c>
      <c r="B19" s="322"/>
      <c r="C19" s="221">
        <v>30</v>
      </c>
      <c r="D19" s="222"/>
      <c r="E19" s="223">
        <f t="shared" si="0"/>
        <v>0</v>
      </c>
    </row>
    <row r="20" spans="1:11" x14ac:dyDescent="0.25">
      <c r="A20" s="220" t="s">
        <v>47</v>
      </c>
      <c r="B20" s="322"/>
      <c r="C20" s="221">
        <v>60</v>
      </c>
      <c r="D20" s="222"/>
      <c r="E20" s="223">
        <f t="shared" si="0"/>
        <v>0</v>
      </c>
    </row>
    <row r="21" spans="1:11" x14ac:dyDescent="0.25">
      <c r="A21" s="220" t="s">
        <v>59</v>
      </c>
      <c r="B21" s="322"/>
      <c r="C21" s="221">
        <v>500</v>
      </c>
      <c r="D21" s="222"/>
      <c r="E21" s="223">
        <f t="shared" si="0"/>
        <v>0</v>
      </c>
    </row>
    <row r="22" spans="1:11" ht="15.75" thickBot="1" x14ac:dyDescent="0.3">
      <c r="A22" s="224" t="s">
        <v>60</v>
      </c>
      <c r="B22" s="323"/>
      <c r="C22" s="225">
        <v>10000</v>
      </c>
      <c r="D22" s="226"/>
      <c r="E22" s="223">
        <f t="shared" si="0"/>
        <v>0</v>
      </c>
    </row>
    <row r="23" spans="1:11" ht="16.5" thickTop="1" thickBot="1" x14ac:dyDescent="0.3">
      <c r="A23" s="318" t="s">
        <v>48</v>
      </c>
      <c r="B23" s="319"/>
      <c r="C23" s="320"/>
      <c r="D23" s="227">
        <f>SUM(D15:D22)</f>
        <v>0</v>
      </c>
      <c r="E23" s="228"/>
    </row>
    <row r="24" spans="1:11" ht="15.75" thickTop="1" x14ac:dyDescent="0.25">
      <c r="A24" s="229"/>
      <c r="B24" s="229"/>
      <c r="C24" s="229"/>
      <c r="D24" s="230"/>
      <c r="E24" s="231"/>
    </row>
    <row r="25" spans="1:11" x14ac:dyDescent="0.25">
      <c r="A25" s="205" t="s">
        <v>81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</row>
    <row r="26" spans="1:11" x14ac:dyDescent="0.25">
      <c r="A26" s="205" t="s">
        <v>82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spans="1:11" ht="15" customHeight="1" x14ac:dyDescent="0.25">
      <c r="A27" s="317" t="s">
        <v>83</v>
      </c>
      <c r="B27" s="317"/>
      <c r="C27" s="317"/>
      <c r="D27" s="317"/>
      <c r="E27" s="317"/>
      <c r="F27" s="232"/>
      <c r="G27" s="232"/>
      <c r="H27" s="232"/>
      <c r="I27" s="232"/>
      <c r="J27" s="232"/>
      <c r="K27" s="232"/>
    </row>
    <row r="29" spans="1:11" x14ac:dyDescent="0.25">
      <c r="D29" s="233"/>
    </row>
  </sheetData>
  <mergeCells count="9">
    <mergeCell ref="A27:E27"/>
    <mergeCell ref="A23:C23"/>
    <mergeCell ref="B3:D3"/>
    <mergeCell ref="B5:D5"/>
    <mergeCell ref="B7:D7"/>
    <mergeCell ref="B9:D9"/>
    <mergeCell ref="B15:B22"/>
    <mergeCell ref="A11:E11"/>
    <mergeCell ref="A13:E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79B8-BD25-4934-95AE-19127263C307}">
  <dimension ref="A1:C17"/>
  <sheetViews>
    <sheetView workbookViewId="0">
      <selection activeCell="A17" sqref="A17:C17"/>
    </sheetView>
  </sheetViews>
  <sheetFormatPr defaultRowHeight="15" x14ac:dyDescent="0.25"/>
  <cols>
    <col min="1" max="1" width="68" style="1" customWidth="1"/>
    <col min="2" max="2" width="20.28515625" style="1" customWidth="1"/>
    <col min="3" max="3" width="22.28515625" style="1" customWidth="1"/>
    <col min="4" max="16384" width="9.140625" style="1"/>
  </cols>
  <sheetData>
    <row r="1" spans="1:3" x14ac:dyDescent="0.25">
      <c r="A1" s="1" t="s">
        <v>107</v>
      </c>
    </row>
    <row r="2" spans="1:3" x14ac:dyDescent="0.25">
      <c r="A2" s="20" t="s">
        <v>108</v>
      </c>
      <c r="B2" s="20" t="s">
        <v>120</v>
      </c>
      <c r="C2" s="20"/>
    </row>
    <row r="3" spans="1:3" x14ac:dyDescent="0.25">
      <c r="A3" s="23" t="s">
        <v>109</v>
      </c>
      <c r="B3" s="23"/>
      <c r="C3" s="23"/>
    </row>
    <row r="4" spans="1:3" ht="30" x14ac:dyDescent="0.25">
      <c r="A4" s="24" t="s">
        <v>110</v>
      </c>
      <c r="B4" s="25" t="s">
        <v>111</v>
      </c>
      <c r="C4" s="350" t="s">
        <v>54</v>
      </c>
    </row>
    <row r="5" spans="1:3" x14ac:dyDescent="0.25">
      <c r="A5" s="20" t="s">
        <v>112</v>
      </c>
      <c r="B5" s="21">
        <v>219319307.69999999</v>
      </c>
      <c r="C5" s="20"/>
    </row>
    <row r="6" spans="1:3" x14ac:dyDescent="0.25">
      <c r="A6" s="20" t="s">
        <v>113</v>
      </c>
      <c r="B6" s="21">
        <v>3500000</v>
      </c>
      <c r="C6" s="20"/>
    </row>
    <row r="7" spans="1:3" x14ac:dyDescent="0.25">
      <c r="A7" s="20" t="s">
        <v>114</v>
      </c>
      <c r="B7" s="21">
        <v>1750000</v>
      </c>
      <c r="C7" s="20"/>
    </row>
    <row r="8" spans="1:3" x14ac:dyDescent="0.25">
      <c r="A8" s="26" t="s">
        <v>115</v>
      </c>
      <c r="B8" s="27"/>
      <c r="C8" s="27"/>
    </row>
    <row r="9" spans="1:3" ht="30" x14ac:dyDescent="0.25">
      <c r="A9" s="24" t="s">
        <v>110</v>
      </c>
      <c r="B9" s="25" t="s">
        <v>111</v>
      </c>
      <c r="C9" s="350" t="s">
        <v>54</v>
      </c>
    </row>
    <row r="10" spans="1:3" x14ac:dyDescent="0.25">
      <c r="A10" s="20" t="s">
        <v>116</v>
      </c>
      <c r="B10" s="28">
        <v>28383258.879999999</v>
      </c>
      <c r="C10" s="20"/>
    </row>
    <row r="11" spans="1:3" x14ac:dyDescent="0.25">
      <c r="A11" s="20" t="s">
        <v>113</v>
      </c>
      <c r="B11" s="28">
        <v>500000</v>
      </c>
      <c r="C11" s="20"/>
    </row>
    <row r="12" spans="1:3" x14ac:dyDescent="0.25">
      <c r="A12" s="20" t="s">
        <v>114</v>
      </c>
      <c r="B12" s="28">
        <v>500000</v>
      </c>
      <c r="C12" s="20"/>
    </row>
    <row r="13" spans="1:3" x14ac:dyDescent="0.25">
      <c r="A13" s="23" t="s">
        <v>117</v>
      </c>
      <c r="B13" s="23"/>
      <c r="C13" s="23"/>
    </row>
    <row r="14" spans="1:3" ht="30" x14ac:dyDescent="0.25">
      <c r="A14" s="24" t="s">
        <v>110</v>
      </c>
      <c r="B14" s="25" t="s">
        <v>111</v>
      </c>
      <c r="C14" s="350" t="s">
        <v>54</v>
      </c>
    </row>
    <row r="15" spans="1:3" x14ac:dyDescent="0.25">
      <c r="A15" s="20" t="s">
        <v>118</v>
      </c>
      <c r="B15" s="29">
        <v>200000</v>
      </c>
      <c r="C15" s="20"/>
    </row>
    <row r="16" spans="1:3" x14ac:dyDescent="0.25">
      <c r="A16" s="328" t="s">
        <v>207</v>
      </c>
      <c r="B16" s="329"/>
      <c r="C16" s="30">
        <f>C5+C6+C7+C10+C11+C12+C15</f>
        <v>0</v>
      </c>
    </row>
    <row r="17" spans="1:3" ht="44.25" customHeight="1" x14ac:dyDescent="0.25">
      <c r="A17" s="330" t="s">
        <v>119</v>
      </c>
      <c r="B17" s="331"/>
      <c r="C17" s="332"/>
    </row>
  </sheetData>
  <mergeCells count="2">
    <mergeCell ref="A16:B16"/>
    <mergeCell ref="A17:C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A526-49B5-4BEA-BF63-96B67DDC920B}">
  <dimension ref="A1:IR78"/>
  <sheetViews>
    <sheetView topLeftCell="A2" workbookViewId="0">
      <selection activeCell="B40" sqref="B40"/>
    </sheetView>
  </sheetViews>
  <sheetFormatPr defaultRowHeight="12.75" x14ac:dyDescent="0.2"/>
  <cols>
    <col min="1" max="1" width="5.42578125" style="53" bestFit="1" customWidth="1"/>
    <col min="2" max="2" width="46.42578125" style="53" customWidth="1"/>
    <col min="3" max="3" width="17.42578125" style="51" customWidth="1"/>
    <col min="4" max="4" width="15.28515625" style="83" customWidth="1"/>
    <col min="5" max="5" width="10.140625" style="53" bestFit="1" customWidth="1"/>
    <col min="6" max="6" width="10" style="53" bestFit="1" customWidth="1"/>
    <col min="7" max="7" width="12.42578125" style="53" hidden="1" customWidth="1"/>
    <col min="8" max="9" width="9.28515625" style="53" bestFit="1" customWidth="1"/>
    <col min="10" max="10" width="12.28515625" style="53" bestFit="1" customWidth="1"/>
    <col min="11" max="11" width="9.28515625" style="53" bestFit="1" customWidth="1"/>
    <col min="12" max="12" width="13.7109375" style="53" bestFit="1" customWidth="1"/>
    <col min="13" max="16384" width="9.140625" style="53"/>
  </cols>
  <sheetData>
    <row r="1" spans="1:24" s="31" customFormat="1" ht="313.89999999999998" hidden="1" customHeight="1" x14ac:dyDescent="0.25">
      <c r="C1" s="32"/>
      <c r="D1" s="33"/>
    </row>
    <row r="2" spans="1:24" s="31" customFormat="1" ht="42" customHeight="1" x14ac:dyDescent="0.25">
      <c r="A2" s="34"/>
      <c r="B2" s="340" t="s">
        <v>121</v>
      </c>
      <c r="C2" s="340"/>
      <c r="D2" s="35"/>
    </row>
    <row r="3" spans="1:24" s="31" customFormat="1" ht="14.25" customHeight="1" x14ac:dyDescent="0.2">
      <c r="A3" s="36"/>
      <c r="B3" s="341" t="s">
        <v>122</v>
      </c>
      <c r="C3" s="342"/>
      <c r="D3" s="343"/>
    </row>
    <row r="4" spans="1:24" s="42" customFormat="1" ht="18" customHeight="1" x14ac:dyDescent="0.25">
      <c r="A4" s="37" t="s">
        <v>123</v>
      </c>
      <c r="B4" s="38" t="s">
        <v>124</v>
      </c>
      <c r="C4" s="39"/>
      <c r="D4" s="40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s="44" customFormat="1" ht="58.5" customHeight="1" x14ac:dyDescent="0.2">
      <c r="A5" s="43"/>
      <c r="B5" s="344" t="s">
        <v>125</v>
      </c>
      <c r="C5" s="344"/>
      <c r="D5" s="345"/>
      <c r="G5" s="45"/>
      <c r="H5" s="46"/>
      <c r="I5" s="46"/>
      <c r="J5" s="46"/>
      <c r="K5" s="46"/>
    </row>
    <row r="6" spans="1:24" s="48" customFormat="1" ht="18.75" customHeight="1" x14ac:dyDescent="0.25">
      <c r="A6" s="47"/>
      <c r="B6" s="107" t="s">
        <v>1</v>
      </c>
      <c r="C6" s="108" t="s">
        <v>126</v>
      </c>
      <c r="D6" s="109" t="s">
        <v>127</v>
      </c>
    </row>
    <row r="7" spans="1:24" x14ac:dyDescent="0.2">
      <c r="A7" s="49"/>
      <c r="B7" s="50" t="s">
        <v>128</v>
      </c>
      <c r="D7" s="52"/>
    </row>
    <row r="8" spans="1:24" ht="1.5" customHeight="1" x14ac:dyDescent="0.2">
      <c r="A8" s="49"/>
      <c r="B8" s="50"/>
      <c r="C8" s="54"/>
      <c r="D8" s="55"/>
    </row>
    <row r="9" spans="1:24" ht="25.5" customHeight="1" x14ac:dyDescent="0.2">
      <c r="A9" s="49"/>
      <c r="B9" s="50" t="s">
        <v>129</v>
      </c>
      <c r="C9" s="54"/>
      <c r="D9" s="55"/>
    </row>
    <row r="10" spans="1:24" s="48" customFormat="1" x14ac:dyDescent="0.25">
      <c r="A10" s="56" t="s">
        <v>130</v>
      </c>
      <c r="B10" s="57" t="s">
        <v>131</v>
      </c>
      <c r="C10" s="58">
        <v>900000</v>
      </c>
      <c r="D10" s="59"/>
    </row>
    <row r="11" spans="1:24" s="48" customFormat="1" ht="12.75" customHeight="1" x14ac:dyDescent="0.25">
      <c r="A11" s="56" t="s">
        <v>132</v>
      </c>
      <c r="B11" s="60" t="s">
        <v>133</v>
      </c>
      <c r="C11" s="58">
        <v>5700000</v>
      </c>
      <c r="D11" s="59"/>
    </row>
    <row r="12" spans="1:24" ht="12.75" customHeight="1" x14ac:dyDescent="0.2">
      <c r="A12" s="56" t="s">
        <v>134</v>
      </c>
      <c r="B12" s="57" t="s">
        <v>135</v>
      </c>
      <c r="C12" s="58">
        <v>4000000</v>
      </c>
      <c r="D12" s="59"/>
      <c r="F12" s="346"/>
      <c r="G12" s="347"/>
      <c r="H12" s="347"/>
      <c r="I12" s="347"/>
    </row>
    <row r="13" spans="1:24" ht="25.5" customHeight="1" x14ac:dyDescent="0.2">
      <c r="A13" s="56" t="s">
        <v>136</v>
      </c>
      <c r="B13" s="57" t="s">
        <v>137</v>
      </c>
      <c r="C13" s="61">
        <v>500000</v>
      </c>
      <c r="D13" s="59"/>
      <c r="F13" s="62"/>
      <c r="G13" s="63"/>
      <c r="H13" s="63"/>
      <c r="I13" s="63"/>
    </row>
    <row r="14" spans="1:24" ht="12.75" customHeight="1" x14ac:dyDescent="0.2">
      <c r="A14" s="64" t="s">
        <v>138</v>
      </c>
      <c r="B14" s="65" t="s">
        <v>139</v>
      </c>
      <c r="C14" s="66">
        <v>10000</v>
      </c>
      <c r="D14" s="67"/>
    </row>
    <row r="15" spans="1:24" ht="13.9" customHeight="1" x14ac:dyDescent="0.2">
      <c r="A15" s="68"/>
      <c r="B15" s="53" t="s">
        <v>140</v>
      </c>
      <c r="D15" s="69"/>
    </row>
    <row r="16" spans="1:24" ht="13.9" customHeight="1" x14ac:dyDescent="0.2">
      <c r="A16" s="70"/>
      <c r="C16" s="71"/>
      <c r="D16" s="72"/>
    </row>
    <row r="17" spans="1:252" ht="12" customHeight="1" x14ac:dyDescent="0.2">
      <c r="A17" s="68"/>
      <c r="B17" s="73" t="s">
        <v>141</v>
      </c>
      <c r="D17" s="69"/>
    </row>
    <row r="18" spans="1:252" ht="16.5" hidden="1" customHeight="1" x14ac:dyDescent="0.2">
      <c r="A18" s="49"/>
      <c r="B18" s="50"/>
      <c r="D18" s="69"/>
    </row>
    <row r="19" spans="1:252" ht="25.5" x14ac:dyDescent="0.2">
      <c r="A19" s="74" t="s">
        <v>142</v>
      </c>
      <c r="B19" s="75" t="s">
        <v>143</v>
      </c>
      <c r="D19" s="69"/>
      <c r="F19" s="76"/>
      <c r="G19" s="77"/>
      <c r="I19" s="41"/>
      <c r="J19" s="41"/>
      <c r="K19" s="41"/>
    </row>
    <row r="20" spans="1:252" ht="15" customHeight="1" x14ac:dyDescent="0.2">
      <c r="A20" s="68"/>
      <c r="B20" s="53" t="s">
        <v>144</v>
      </c>
      <c r="D20" s="69"/>
      <c r="F20" s="76"/>
      <c r="I20" s="41"/>
      <c r="J20" s="41"/>
      <c r="K20" s="41"/>
    </row>
    <row r="21" spans="1:252" ht="15" customHeight="1" x14ac:dyDescent="0.2">
      <c r="A21" s="68"/>
      <c r="B21" s="78" t="s">
        <v>145</v>
      </c>
      <c r="C21" s="79"/>
      <c r="D21" s="80"/>
      <c r="F21" s="76"/>
      <c r="I21" s="50"/>
      <c r="J21" s="50"/>
      <c r="K21" s="50"/>
    </row>
    <row r="22" spans="1:252" ht="15.75" customHeight="1" x14ac:dyDescent="0.2">
      <c r="A22" s="74" t="s">
        <v>142</v>
      </c>
      <c r="B22" s="53" t="s">
        <v>146</v>
      </c>
      <c r="D22" s="69"/>
      <c r="F22" s="76"/>
    </row>
    <row r="23" spans="1:252" ht="14.25" customHeight="1" x14ac:dyDescent="0.2">
      <c r="A23" s="68"/>
      <c r="B23" s="53" t="s">
        <v>144</v>
      </c>
      <c r="D23" s="69"/>
      <c r="F23" s="76"/>
    </row>
    <row r="24" spans="1:252" ht="14.25" customHeight="1" x14ac:dyDescent="0.2">
      <c r="A24" s="68"/>
      <c r="B24" s="78" t="s">
        <v>147</v>
      </c>
      <c r="C24" s="79"/>
      <c r="D24" s="80"/>
      <c r="G24" s="76"/>
      <c r="CE24" s="53" t="s">
        <v>148</v>
      </c>
      <c r="CF24" s="53" t="s">
        <v>148</v>
      </c>
      <c r="CG24" s="53" t="s">
        <v>148</v>
      </c>
      <c r="CH24" s="53" t="s">
        <v>148</v>
      </c>
      <c r="CI24" s="53" t="s">
        <v>148</v>
      </c>
      <c r="CJ24" s="53" t="s">
        <v>148</v>
      </c>
      <c r="CK24" s="53" t="s">
        <v>148</v>
      </c>
      <c r="CL24" s="53" t="s">
        <v>148</v>
      </c>
      <c r="CM24" s="53" t="s">
        <v>148</v>
      </c>
      <c r="CN24" s="53" t="s">
        <v>148</v>
      </c>
      <c r="CO24" s="53" t="s">
        <v>148</v>
      </c>
      <c r="CP24" s="53" t="s">
        <v>148</v>
      </c>
      <c r="CQ24" s="53" t="s">
        <v>148</v>
      </c>
      <c r="CR24" s="53" t="s">
        <v>148</v>
      </c>
      <c r="CS24" s="53" t="s">
        <v>148</v>
      </c>
      <c r="CT24" s="53" t="s">
        <v>148</v>
      </c>
      <c r="CU24" s="53" t="s">
        <v>148</v>
      </c>
      <c r="CV24" s="53" t="s">
        <v>148</v>
      </c>
      <c r="CW24" s="53" t="s">
        <v>148</v>
      </c>
      <c r="CX24" s="53" t="s">
        <v>148</v>
      </c>
      <c r="CY24" s="53" t="s">
        <v>148</v>
      </c>
      <c r="CZ24" s="53" t="s">
        <v>148</v>
      </c>
      <c r="DA24" s="53" t="s">
        <v>148</v>
      </c>
      <c r="DB24" s="53" t="s">
        <v>148</v>
      </c>
      <c r="DC24" s="53" t="s">
        <v>148</v>
      </c>
      <c r="DD24" s="53" t="s">
        <v>148</v>
      </c>
      <c r="DE24" s="53" t="s">
        <v>148</v>
      </c>
      <c r="DF24" s="53" t="s">
        <v>148</v>
      </c>
      <c r="DG24" s="53" t="s">
        <v>148</v>
      </c>
      <c r="DH24" s="53" t="s">
        <v>148</v>
      </c>
      <c r="DI24" s="53" t="s">
        <v>148</v>
      </c>
      <c r="DJ24" s="53" t="s">
        <v>148</v>
      </c>
      <c r="DK24" s="53" t="s">
        <v>148</v>
      </c>
      <c r="DL24" s="53" t="s">
        <v>148</v>
      </c>
      <c r="DM24" s="53" t="s">
        <v>148</v>
      </c>
      <c r="DN24" s="53" t="s">
        <v>148</v>
      </c>
      <c r="DO24" s="53" t="s">
        <v>148</v>
      </c>
      <c r="DP24" s="53" t="s">
        <v>148</v>
      </c>
      <c r="DQ24" s="53" t="s">
        <v>148</v>
      </c>
      <c r="DR24" s="53" t="s">
        <v>148</v>
      </c>
      <c r="DS24" s="53" t="s">
        <v>148</v>
      </c>
      <c r="DT24" s="53" t="s">
        <v>148</v>
      </c>
      <c r="DU24" s="53" t="s">
        <v>148</v>
      </c>
      <c r="DV24" s="53" t="s">
        <v>148</v>
      </c>
      <c r="DW24" s="53" t="s">
        <v>148</v>
      </c>
      <c r="DX24" s="53" t="s">
        <v>148</v>
      </c>
      <c r="DY24" s="53" t="s">
        <v>148</v>
      </c>
      <c r="DZ24" s="53" t="s">
        <v>148</v>
      </c>
      <c r="EA24" s="53" t="s">
        <v>148</v>
      </c>
      <c r="EB24" s="53" t="s">
        <v>148</v>
      </c>
      <c r="EC24" s="53" t="s">
        <v>148</v>
      </c>
      <c r="ED24" s="53" t="s">
        <v>148</v>
      </c>
      <c r="EE24" s="53" t="s">
        <v>148</v>
      </c>
      <c r="EF24" s="53" t="s">
        <v>148</v>
      </c>
      <c r="EG24" s="53" t="s">
        <v>148</v>
      </c>
      <c r="EH24" s="53" t="s">
        <v>148</v>
      </c>
      <c r="EI24" s="53" t="s">
        <v>148</v>
      </c>
      <c r="EJ24" s="53" t="s">
        <v>148</v>
      </c>
      <c r="EK24" s="53" t="s">
        <v>148</v>
      </c>
      <c r="EL24" s="53" t="s">
        <v>148</v>
      </c>
      <c r="EM24" s="53" t="s">
        <v>148</v>
      </c>
      <c r="EN24" s="53" t="s">
        <v>148</v>
      </c>
      <c r="EO24" s="53" t="s">
        <v>148</v>
      </c>
      <c r="EP24" s="53" t="s">
        <v>148</v>
      </c>
      <c r="EQ24" s="53" t="s">
        <v>148</v>
      </c>
      <c r="ER24" s="53" t="s">
        <v>148</v>
      </c>
      <c r="ES24" s="53" t="s">
        <v>148</v>
      </c>
      <c r="ET24" s="53" t="s">
        <v>148</v>
      </c>
      <c r="EU24" s="53" t="s">
        <v>148</v>
      </c>
      <c r="EV24" s="53" t="s">
        <v>148</v>
      </c>
      <c r="EW24" s="53" t="s">
        <v>148</v>
      </c>
      <c r="EX24" s="53" t="s">
        <v>148</v>
      </c>
      <c r="EY24" s="53" t="s">
        <v>148</v>
      </c>
      <c r="EZ24" s="53" t="s">
        <v>148</v>
      </c>
      <c r="FA24" s="53" t="s">
        <v>148</v>
      </c>
      <c r="FB24" s="53" t="s">
        <v>148</v>
      </c>
      <c r="FC24" s="53" t="s">
        <v>148</v>
      </c>
      <c r="FD24" s="53" t="s">
        <v>148</v>
      </c>
      <c r="FE24" s="53" t="s">
        <v>148</v>
      </c>
      <c r="FF24" s="53" t="s">
        <v>148</v>
      </c>
      <c r="FG24" s="53" t="s">
        <v>148</v>
      </c>
      <c r="FH24" s="53" t="s">
        <v>148</v>
      </c>
      <c r="FI24" s="53" t="s">
        <v>148</v>
      </c>
      <c r="FJ24" s="53" t="s">
        <v>148</v>
      </c>
      <c r="FK24" s="53" t="s">
        <v>148</v>
      </c>
      <c r="FL24" s="53" t="s">
        <v>148</v>
      </c>
      <c r="FM24" s="53" t="s">
        <v>148</v>
      </c>
      <c r="FN24" s="53" t="s">
        <v>148</v>
      </c>
      <c r="FO24" s="53" t="s">
        <v>148</v>
      </c>
      <c r="FP24" s="53" t="s">
        <v>148</v>
      </c>
      <c r="FQ24" s="53" t="s">
        <v>148</v>
      </c>
      <c r="FR24" s="53" t="s">
        <v>148</v>
      </c>
      <c r="FS24" s="53" t="s">
        <v>148</v>
      </c>
      <c r="FT24" s="53" t="s">
        <v>148</v>
      </c>
      <c r="FU24" s="53" t="s">
        <v>148</v>
      </c>
      <c r="FV24" s="53" t="s">
        <v>148</v>
      </c>
      <c r="FW24" s="53" t="s">
        <v>148</v>
      </c>
      <c r="FX24" s="53" t="s">
        <v>148</v>
      </c>
      <c r="FY24" s="53" t="s">
        <v>148</v>
      </c>
      <c r="FZ24" s="53" t="s">
        <v>148</v>
      </c>
      <c r="GA24" s="53" t="s">
        <v>148</v>
      </c>
      <c r="GB24" s="53" t="s">
        <v>148</v>
      </c>
      <c r="GC24" s="53" t="s">
        <v>148</v>
      </c>
      <c r="GD24" s="53" t="s">
        <v>148</v>
      </c>
      <c r="GE24" s="53" t="s">
        <v>148</v>
      </c>
      <c r="GF24" s="53" t="s">
        <v>148</v>
      </c>
      <c r="GG24" s="53" t="s">
        <v>148</v>
      </c>
      <c r="GH24" s="53" t="s">
        <v>148</v>
      </c>
      <c r="GI24" s="53" t="s">
        <v>148</v>
      </c>
      <c r="GJ24" s="53" t="s">
        <v>148</v>
      </c>
      <c r="GK24" s="53" t="s">
        <v>148</v>
      </c>
      <c r="GL24" s="53" t="s">
        <v>148</v>
      </c>
      <c r="GM24" s="53" t="s">
        <v>148</v>
      </c>
      <c r="GN24" s="53" t="s">
        <v>148</v>
      </c>
      <c r="GO24" s="53" t="s">
        <v>148</v>
      </c>
      <c r="GP24" s="53" t="s">
        <v>148</v>
      </c>
      <c r="GQ24" s="53" t="s">
        <v>148</v>
      </c>
      <c r="GR24" s="53" t="s">
        <v>148</v>
      </c>
      <c r="GS24" s="53" t="s">
        <v>148</v>
      </c>
      <c r="GT24" s="53" t="s">
        <v>148</v>
      </c>
      <c r="GU24" s="53" t="s">
        <v>148</v>
      </c>
      <c r="GV24" s="53" t="s">
        <v>148</v>
      </c>
      <c r="GW24" s="53" t="s">
        <v>148</v>
      </c>
      <c r="GX24" s="53" t="s">
        <v>148</v>
      </c>
      <c r="GY24" s="53" t="s">
        <v>148</v>
      </c>
      <c r="GZ24" s="53" t="s">
        <v>148</v>
      </c>
      <c r="HA24" s="53" t="s">
        <v>148</v>
      </c>
      <c r="HB24" s="53" t="s">
        <v>148</v>
      </c>
      <c r="HC24" s="53" t="s">
        <v>148</v>
      </c>
      <c r="HD24" s="53" t="s">
        <v>148</v>
      </c>
      <c r="HE24" s="53" t="s">
        <v>148</v>
      </c>
      <c r="HF24" s="53" t="s">
        <v>148</v>
      </c>
      <c r="HG24" s="53" t="s">
        <v>148</v>
      </c>
      <c r="HH24" s="53" t="s">
        <v>148</v>
      </c>
      <c r="HI24" s="53" t="s">
        <v>148</v>
      </c>
      <c r="HJ24" s="53" t="s">
        <v>148</v>
      </c>
      <c r="HK24" s="53" t="s">
        <v>148</v>
      </c>
      <c r="HL24" s="53" t="s">
        <v>148</v>
      </c>
      <c r="HM24" s="53" t="s">
        <v>148</v>
      </c>
      <c r="HN24" s="53" t="s">
        <v>148</v>
      </c>
      <c r="HO24" s="53" t="s">
        <v>148</v>
      </c>
      <c r="HP24" s="53" t="s">
        <v>148</v>
      </c>
      <c r="HQ24" s="53" t="s">
        <v>148</v>
      </c>
      <c r="HR24" s="53" t="s">
        <v>148</v>
      </c>
      <c r="HS24" s="53" t="s">
        <v>148</v>
      </c>
      <c r="HT24" s="53" t="s">
        <v>148</v>
      </c>
      <c r="HU24" s="53" t="s">
        <v>148</v>
      </c>
      <c r="HV24" s="53" t="s">
        <v>148</v>
      </c>
      <c r="HW24" s="53" t="s">
        <v>148</v>
      </c>
      <c r="HX24" s="53" t="s">
        <v>148</v>
      </c>
      <c r="HY24" s="53" t="s">
        <v>148</v>
      </c>
      <c r="HZ24" s="53" t="s">
        <v>148</v>
      </c>
      <c r="IA24" s="53" t="s">
        <v>148</v>
      </c>
      <c r="IB24" s="53" t="s">
        <v>148</v>
      </c>
      <c r="IC24" s="53" t="s">
        <v>148</v>
      </c>
      <c r="ID24" s="53" t="s">
        <v>148</v>
      </c>
      <c r="IE24" s="53" t="s">
        <v>148</v>
      </c>
      <c r="IF24" s="53" t="s">
        <v>148</v>
      </c>
      <c r="IG24" s="53" t="s">
        <v>148</v>
      </c>
      <c r="IH24" s="53" t="s">
        <v>148</v>
      </c>
      <c r="II24" s="53" t="s">
        <v>148</v>
      </c>
      <c r="IJ24" s="53" t="s">
        <v>148</v>
      </c>
      <c r="IK24" s="53" t="s">
        <v>148</v>
      </c>
      <c r="IL24" s="53" t="s">
        <v>148</v>
      </c>
      <c r="IM24" s="53" t="s">
        <v>148</v>
      </c>
      <c r="IN24" s="53" t="s">
        <v>148</v>
      </c>
      <c r="IO24" s="53" t="s">
        <v>148</v>
      </c>
      <c r="IP24" s="53" t="s">
        <v>148</v>
      </c>
      <c r="IQ24" s="53" t="s">
        <v>148</v>
      </c>
      <c r="IR24" s="53" t="s">
        <v>148</v>
      </c>
    </row>
    <row r="25" spans="1:252" ht="12.75" customHeight="1" x14ac:dyDescent="0.2">
      <c r="A25" s="68"/>
      <c r="D25" s="69"/>
      <c r="G25" s="76"/>
      <c r="O25" s="50"/>
      <c r="P25" s="50"/>
      <c r="Q25" s="50"/>
      <c r="R25" s="50"/>
    </row>
    <row r="26" spans="1:252" ht="14.25" customHeight="1" x14ac:dyDescent="0.2">
      <c r="A26" s="68"/>
      <c r="B26" s="53" t="s">
        <v>149</v>
      </c>
      <c r="D26" s="69"/>
      <c r="G26" s="76"/>
    </row>
    <row r="27" spans="1:252" ht="13.5" customHeight="1" x14ac:dyDescent="0.2">
      <c r="A27" s="68"/>
      <c r="B27" s="53" t="s">
        <v>150</v>
      </c>
      <c r="D27" s="69"/>
      <c r="G27" s="76"/>
    </row>
    <row r="28" spans="1:252" ht="18.75" customHeight="1" x14ac:dyDescent="0.2">
      <c r="A28" s="68"/>
      <c r="B28" s="53" t="s">
        <v>151</v>
      </c>
      <c r="D28" s="69"/>
      <c r="G28" s="76"/>
    </row>
    <row r="29" spans="1:252" ht="18" customHeight="1" x14ac:dyDescent="0.2">
      <c r="A29" s="37" t="s">
        <v>152</v>
      </c>
      <c r="B29" s="38" t="s">
        <v>153</v>
      </c>
      <c r="C29" s="39"/>
      <c r="D29" s="40"/>
      <c r="E29" s="41"/>
      <c r="F29" s="41"/>
      <c r="G29" s="41"/>
      <c r="H29" s="41"/>
      <c r="I29" s="41"/>
    </row>
    <row r="30" spans="1:252" ht="101.25" customHeight="1" x14ac:dyDescent="0.2">
      <c r="A30" s="81"/>
      <c r="B30" s="348" t="s">
        <v>154</v>
      </c>
      <c r="C30" s="348"/>
      <c r="D30" s="349"/>
    </row>
    <row r="31" spans="1:252" ht="18.75" customHeight="1" x14ac:dyDescent="0.2">
      <c r="A31" s="110"/>
      <c r="B31" s="111" t="s">
        <v>1</v>
      </c>
      <c r="C31" s="88" t="s">
        <v>155</v>
      </c>
      <c r="D31" s="112" t="s">
        <v>156</v>
      </c>
      <c r="V31" s="83"/>
    </row>
    <row r="32" spans="1:252" ht="12.75" customHeight="1" x14ac:dyDescent="0.2">
      <c r="A32" s="56" t="s">
        <v>130</v>
      </c>
      <c r="B32" s="60" t="s">
        <v>157</v>
      </c>
      <c r="C32" s="84">
        <v>60000</v>
      </c>
      <c r="D32" s="85"/>
      <c r="E32" s="57"/>
      <c r="F32" s="57"/>
      <c r="G32" s="57"/>
      <c r="H32" s="57"/>
      <c r="I32" s="57"/>
    </row>
    <row r="33" spans="1:38" ht="25.5" customHeight="1" x14ac:dyDescent="0.2">
      <c r="A33" s="56" t="s">
        <v>132</v>
      </c>
      <c r="B33" s="57" t="s">
        <v>158</v>
      </c>
      <c r="C33" s="86">
        <v>10000</v>
      </c>
      <c r="D33" s="87"/>
      <c r="E33" s="48"/>
      <c r="F33" s="48"/>
      <c r="G33" s="48"/>
      <c r="H33" s="48"/>
      <c r="I33" s="48"/>
    </row>
    <row r="34" spans="1:38" s="57" customFormat="1" ht="25.5" customHeight="1" x14ac:dyDescent="0.2">
      <c r="A34" s="64" t="s">
        <v>134</v>
      </c>
      <c r="B34" s="65" t="s">
        <v>159</v>
      </c>
      <c r="C34" s="88">
        <v>10000</v>
      </c>
      <c r="D34" s="89"/>
      <c r="E34" s="53"/>
      <c r="F34" s="53"/>
      <c r="G34" s="53"/>
      <c r="H34" s="53"/>
      <c r="I34" s="53"/>
    </row>
    <row r="35" spans="1:38" s="57" customFormat="1" ht="21" customHeight="1" x14ac:dyDescent="0.2">
      <c r="A35" s="68"/>
      <c r="B35" s="53" t="s">
        <v>160</v>
      </c>
      <c r="C35" s="86"/>
      <c r="D35" s="52"/>
      <c r="E35" s="53"/>
      <c r="F35" s="53"/>
      <c r="G35" s="53"/>
      <c r="H35" s="53"/>
      <c r="I35" s="53"/>
    </row>
    <row r="36" spans="1:38" ht="18" customHeight="1" x14ac:dyDescent="0.2">
      <c r="A36" s="90" t="s">
        <v>161</v>
      </c>
      <c r="B36" s="91" t="s">
        <v>162</v>
      </c>
      <c r="C36" s="92"/>
      <c r="D36" s="93"/>
    </row>
    <row r="37" spans="1:38" ht="18.75" customHeight="1" x14ac:dyDescent="0.2">
      <c r="A37" s="82"/>
      <c r="B37" s="111" t="s">
        <v>1</v>
      </c>
      <c r="C37" s="88" t="s">
        <v>155</v>
      </c>
      <c r="D37" s="112" t="s">
        <v>156</v>
      </c>
    </row>
    <row r="38" spans="1:38" ht="39" customHeight="1" x14ac:dyDescent="0.2">
      <c r="A38" s="56" t="s">
        <v>130</v>
      </c>
      <c r="B38" s="57" t="s">
        <v>163</v>
      </c>
      <c r="C38" s="86">
        <v>30000</v>
      </c>
      <c r="D38" s="59"/>
    </row>
    <row r="39" spans="1:38" ht="12.75" customHeight="1" x14ac:dyDescent="0.2">
      <c r="A39" s="94" t="s">
        <v>132</v>
      </c>
      <c r="B39" s="95" t="s">
        <v>164</v>
      </c>
      <c r="C39" s="86">
        <v>5000</v>
      </c>
      <c r="D39" s="59"/>
    </row>
    <row r="40" spans="1:38" ht="25.5" customHeight="1" x14ac:dyDescent="0.2">
      <c r="A40" s="82" t="s">
        <v>134</v>
      </c>
      <c r="B40" s="65" t="s">
        <v>165</v>
      </c>
      <c r="C40" s="88">
        <v>150000</v>
      </c>
      <c r="D40" s="67"/>
    </row>
    <row r="41" spans="1:38" ht="26.25" customHeight="1" x14ac:dyDescent="0.2">
      <c r="A41" s="68"/>
      <c r="B41" s="75" t="s">
        <v>166</v>
      </c>
      <c r="D41" s="69"/>
    </row>
    <row r="42" spans="1:38" ht="32.25" customHeight="1" x14ac:dyDescent="0.2">
      <c r="A42" s="37" t="s">
        <v>167</v>
      </c>
      <c r="B42" s="333" t="s">
        <v>168</v>
      </c>
      <c r="C42" s="334"/>
      <c r="D42" s="335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1:38" ht="18.75" customHeight="1" x14ac:dyDescent="0.2">
      <c r="A43" s="68"/>
      <c r="B43" s="53" t="s">
        <v>1</v>
      </c>
      <c r="C43" s="96" t="s">
        <v>169</v>
      </c>
      <c r="D43" s="52" t="s">
        <v>156</v>
      </c>
    </row>
    <row r="44" spans="1:38" ht="12.75" customHeight="1" x14ac:dyDescent="0.2">
      <c r="A44" s="56" t="s">
        <v>130</v>
      </c>
      <c r="B44" s="57" t="s">
        <v>170</v>
      </c>
      <c r="C44" s="97">
        <v>40000</v>
      </c>
      <c r="D44" s="69"/>
      <c r="G44" s="98"/>
      <c r="H44" s="98"/>
      <c r="I44" s="83"/>
      <c r="J44" s="83"/>
      <c r="K44" s="83"/>
    </row>
    <row r="45" spans="1:38" ht="12.75" customHeight="1" x14ac:dyDescent="0.2">
      <c r="A45" s="56" t="s">
        <v>132</v>
      </c>
      <c r="B45" s="57" t="s">
        <v>46</v>
      </c>
      <c r="C45" s="97">
        <v>80000</v>
      </c>
      <c r="D45" s="69"/>
    </row>
    <row r="46" spans="1:38" s="42" customFormat="1" ht="12.75" customHeight="1" x14ac:dyDescent="0.2">
      <c r="A46" s="56" t="s">
        <v>134</v>
      </c>
      <c r="B46" s="57" t="s">
        <v>171</v>
      </c>
      <c r="C46" s="99">
        <v>10000</v>
      </c>
      <c r="D46" s="69"/>
      <c r="E46" s="8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 x14ac:dyDescent="0.2">
      <c r="A47" s="64"/>
      <c r="B47" s="100" t="s">
        <v>172</v>
      </c>
      <c r="C47" s="101"/>
      <c r="D47" s="80"/>
      <c r="I47" s="83"/>
    </row>
    <row r="48" spans="1:38" ht="23.25" customHeight="1" x14ac:dyDescent="0.2">
      <c r="A48" s="56"/>
      <c r="B48" s="75" t="s">
        <v>173</v>
      </c>
      <c r="C48" s="75"/>
      <c r="D48" s="69"/>
    </row>
    <row r="49" spans="1:16" ht="25.5" customHeight="1" x14ac:dyDescent="0.2">
      <c r="A49" s="102"/>
      <c r="B49" s="103" t="s">
        <v>174</v>
      </c>
      <c r="C49" s="104"/>
      <c r="D49" s="105"/>
      <c r="G49" s="76"/>
    </row>
    <row r="50" spans="1:16" ht="5.25" hidden="1" customHeight="1" x14ac:dyDescent="0.2">
      <c r="B50" s="106"/>
      <c r="C50" s="32"/>
      <c r="D50" s="32"/>
      <c r="G50" s="76"/>
    </row>
    <row r="51" spans="1:16" ht="15.75" x14ac:dyDescent="0.2">
      <c r="G51" s="76"/>
    </row>
    <row r="52" spans="1:16" ht="15.75" x14ac:dyDescent="0.25">
      <c r="B52" s="336"/>
      <c r="C52" s="337"/>
      <c r="D52" s="337"/>
      <c r="E52" s="1"/>
      <c r="G52" s="76"/>
    </row>
    <row r="53" spans="1:16" ht="15" x14ac:dyDescent="0.25">
      <c r="B53" s="338"/>
      <c r="C53" s="338"/>
      <c r="D53" s="338"/>
      <c r="E53" s="339"/>
    </row>
    <row r="55" spans="1:16" x14ac:dyDescent="0.2"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1:16" x14ac:dyDescent="0.2"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"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67" spans="17:19" x14ac:dyDescent="0.2">
      <c r="Q67" s="42"/>
      <c r="R67" s="42"/>
      <c r="S67" s="42"/>
    </row>
    <row r="75" spans="17:19" x14ac:dyDescent="0.2">
      <c r="Q75" s="42"/>
      <c r="R75" s="42"/>
      <c r="S75" s="42"/>
    </row>
    <row r="76" spans="17:19" x14ac:dyDescent="0.2">
      <c r="Q76" s="41"/>
      <c r="R76" s="41"/>
      <c r="S76" s="41"/>
    </row>
    <row r="77" spans="17:19" x14ac:dyDescent="0.2">
      <c r="Q77" s="50"/>
      <c r="R77" s="50"/>
      <c r="S77" s="50"/>
    </row>
    <row r="78" spans="17:19" x14ac:dyDescent="0.2">
      <c r="Q78" s="77"/>
      <c r="R78" s="77"/>
      <c r="S78" s="77"/>
    </row>
  </sheetData>
  <mergeCells count="8">
    <mergeCell ref="F12:I12"/>
    <mergeCell ref="B30:D30"/>
    <mergeCell ref="B42:D42"/>
    <mergeCell ref="B52:D52"/>
    <mergeCell ref="B53:E53"/>
    <mergeCell ref="B2:C2"/>
    <mergeCell ref="B3:D3"/>
    <mergeCell ref="B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5" ma:contentTypeDescription="Create a new document." ma:contentTypeScope="" ma:versionID="a476f7cb7d7222582efcc4a713c4b089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081afd5f0d6289be5597fcc9282314b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005ACBBB-DDA7-4D62-9B77-0143BE2374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7B5B87-8661-4311-9080-3B0D1A663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322EE-48E8-4430-91DC-79A63D2D2E56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Ukupna rekapitulacija</vt:lpstr>
      <vt:lpstr>Osiguranje imovine</vt:lpstr>
      <vt:lpstr>Osiguranje od odgovornosti</vt:lpstr>
      <vt:lpstr>Osiguranje od nezgode</vt:lpstr>
      <vt:lpstr>Osiguranje škola</vt:lpstr>
      <vt:lpstr>Osiguranje Copacabana</vt:lpstr>
      <vt:lpstr>'Osiguranje imovine'!Podrucje_ispisa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asokic</dc:creator>
  <cp:lastModifiedBy>Vjekoslav Bagarić</cp:lastModifiedBy>
  <cp:lastPrinted>2018-11-22T15:15:28Z</cp:lastPrinted>
  <dcterms:created xsi:type="dcterms:W3CDTF">2017-03-10T13:44:48Z</dcterms:created>
  <dcterms:modified xsi:type="dcterms:W3CDTF">2022-12-06T14:12:27Z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