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osuopeu-my.sharepoint.com/personal/bordia_osijek_hr/Documents/Dokumenti/FINANCIJSKA IZVJEŠĆA/KONSOLIDACIJA/31.12.2022/"/>
    </mc:Choice>
  </mc:AlternateContent>
  <xr:revisionPtr revIDLastSave="2" documentId="13_ncr:1_{49642203-A345-4CC5-AD47-8C072F499179}" xr6:coauthVersionLast="47" xr6:coauthVersionMax="47" xr10:uidLastSave="{918C1CEA-148E-4723-8061-38E833B6BB3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E288" i="9" s="1"/>
  <c r="F288" i="9"/>
  <c r="F287" i="9"/>
  <c r="F286" i="9"/>
  <c r="H285" i="9"/>
  <c r="G285" i="9"/>
  <c r="E285" i="9" s="1"/>
  <c r="B285" i="9" s="1"/>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L271" i="9"/>
  <c r="F271" i="9"/>
  <c r="E271" i="9"/>
  <c r="M270" i="9"/>
  <c r="L270" i="9"/>
  <c r="E270" i="9"/>
  <c r="M269" i="9"/>
  <c r="F269" i="9" s="1"/>
  <c r="B269" i="9" s="1"/>
  <c r="L269" i="9"/>
  <c r="E269" i="9"/>
  <c r="M268" i="9"/>
  <c r="L268" i="9"/>
  <c r="E268" i="9"/>
  <c r="M267" i="9"/>
  <c r="L267" i="9"/>
  <c r="F267" i="9" s="1"/>
  <c r="E267" i="9"/>
  <c r="M266" i="9"/>
  <c r="L266" i="9"/>
  <c r="F266" i="9" s="1"/>
  <c r="E266" i="9"/>
  <c r="B266" i="9" s="1"/>
  <c r="M265" i="9"/>
  <c r="L265" i="9"/>
  <c r="E265" i="9"/>
  <c r="M264" i="9"/>
  <c r="L264" i="9"/>
  <c r="E264" i="9"/>
  <c r="M263" i="9"/>
  <c r="L263" i="9"/>
  <c r="F263" i="9" s="1"/>
  <c r="B263" i="9" s="1"/>
  <c r="E263" i="9"/>
  <c r="M262" i="9"/>
  <c r="L262" i="9"/>
  <c r="E262" i="9"/>
  <c r="M261" i="9"/>
  <c r="L261" i="9"/>
  <c r="E261" i="9"/>
  <c r="M260" i="9"/>
  <c r="L260" i="9"/>
  <c r="E260" i="9"/>
  <c r="M259" i="9"/>
  <c r="L259" i="9"/>
  <c r="F259" i="9"/>
  <c r="E259" i="9"/>
  <c r="B259" i="9" s="1"/>
  <c r="M258" i="9"/>
  <c r="L258" i="9"/>
  <c r="F258" i="9" s="1"/>
  <c r="E258" i="9"/>
  <c r="M257" i="9"/>
  <c r="L257" i="9"/>
  <c r="E257" i="9"/>
  <c r="M256" i="9"/>
  <c r="L256" i="9"/>
  <c r="F256" i="9" s="1"/>
  <c r="E256" i="9"/>
  <c r="M255" i="9"/>
  <c r="L255" i="9"/>
  <c r="F255" i="9" s="1"/>
  <c r="B255" i="9" s="1"/>
  <c r="E255" i="9"/>
  <c r="M254" i="9"/>
  <c r="L254" i="9"/>
  <c r="F254" i="9"/>
  <c r="B254" i="9" s="1"/>
  <c r="E254" i="9"/>
  <c r="M253" i="9"/>
  <c r="L253" i="9"/>
  <c r="E253" i="9"/>
  <c r="M252" i="9"/>
  <c r="L252" i="9"/>
  <c r="E252" i="9"/>
  <c r="M251" i="9"/>
  <c r="L251" i="9"/>
  <c r="F251" i="9"/>
  <c r="E251" i="9"/>
  <c r="M250" i="9"/>
  <c r="L250" i="9"/>
  <c r="F250" i="9" s="1"/>
  <c r="E250" i="9"/>
  <c r="M249" i="9"/>
  <c r="L249" i="9"/>
  <c r="E249" i="9"/>
  <c r="M248" i="9"/>
  <c r="L248" i="9"/>
  <c r="E248" i="9"/>
  <c r="M247" i="9"/>
  <c r="L247" i="9"/>
  <c r="F247" i="9"/>
  <c r="B247" i="9" s="1"/>
  <c r="E247" i="9"/>
  <c r="M246" i="9"/>
  <c r="L246" i="9"/>
  <c r="F246" i="9" s="1"/>
  <c r="B246" i="9" s="1"/>
  <c r="E246" i="9"/>
  <c r="M245" i="9"/>
  <c r="L245" i="9"/>
  <c r="E245" i="9"/>
  <c r="M244" i="9"/>
  <c r="L244" i="9"/>
  <c r="E244" i="9"/>
  <c r="M243" i="9"/>
  <c r="L243" i="9"/>
  <c r="F243" i="9"/>
  <c r="E243" i="9"/>
  <c r="M242" i="9"/>
  <c r="L242" i="9"/>
  <c r="E242" i="9"/>
  <c r="M241" i="9"/>
  <c r="L241" i="9"/>
  <c r="E241" i="9"/>
  <c r="M240" i="9"/>
  <c r="L240" i="9"/>
  <c r="F240" i="9" s="1"/>
  <c r="E240" i="9"/>
  <c r="B240" i="9" s="1"/>
  <c r="M239" i="9"/>
  <c r="L239" i="9"/>
  <c r="F239" i="9"/>
  <c r="B239" i="9" s="1"/>
  <c r="E239" i="9"/>
  <c r="M238" i="9"/>
  <c r="L238" i="9"/>
  <c r="F238" i="9" s="1"/>
  <c r="E238" i="9"/>
  <c r="M237" i="9"/>
  <c r="F237" i="9" s="1"/>
  <c r="L237" i="9"/>
  <c r="E237" i="9"/>
  <c r="B237" i="9"/>
  <c r="M236" i="9"/>
  <c r="F236" i="9" s="1"/>
  <c r="L236" i="9"/>
  <c r="E236" i="9"/>
  <c r="B236" i="9" s="1"/>
  <c r="M235" i="9"/>
  <c r="L235" i="9"/>
  <c r="F235" i="9" s="1"/>
  <c r="E235" i="9"/>
  <c r="M234" i="9"/>
  <c r="L234" i="9"/>
  <c r="E234" i="9"/>
  <c r="M233" i="9"/>
  <c r="L233" i="9"/>
  <c r="E233" i="9"/>
  <c r="M232" i="9"/>
  <c r="L232" i="9"/>
  <c r="F232" i="9" s="1"/>
  <c r="E232" i="9"/>
  <c r="M231" i="9"/>
  <c r="L231" i="9"/>
  <c r="F231" i="9"/>
  <c r="B231" i="9" s="1"/>
  <c r="E231" i="9"/>
  <c r="M230" i="9"/>
  <c r="L230" i="9"/>
  <c r="E230" i="9"/>
  <c r="M229" i="9"/>
  <c r="F229" i="9" s="1"/>
  <c r="B229" i="9" s="1"/>
  <c r="L229" i="9"/>
  <c r="E229" i="9"/>
  <c r="M228" i="9"/>
  <c r="F228" i="9" s="1"/>
  <c r="L228" i="9"/>
  <c r="E228" i="9"/>
  <c r="M227" i="9"/>
  <c r="L227" i="9"/>
  <c r="F227" i="9"/>
  <c r="E227" i="9"/>
  <c r="M226" i="9"/>
  <c r="L226" i="9"/>
  <c r="F226" i="9" s="1"/>
  <c r="E226" i="9"/>
  <c r="H225" i="9"/>
  <c r="G225" i="9"/>
  <c r="F225" i="9"/>
  <c r="M224" i="9"/>
  <c r="L224" i="9"/>
  <c r="E224" i="9"/>
  <c r="M223" i="9"/>
  <c r="L223" i="9"/>
  <c r="F223" i="9" s="1"/>
  <c r="B223" i="9" s="1"/>
  <c r="E223" i="9"/>
  <c r="M222" i="9"/>
  <c r="L222" i="9"/>
  <c r="F222" i="9" s="1"/>
  <c r="B222" i="9" s="1"/>
  <c r="E222" i="9"/>
  <c r="M221" i="9"/>
  <c r="F221" i="9" s="1"/>
  <c r="L221" i="9"/>
  <c r="E221" i="9"/>
  <c r="B221" i="9" s="1"/>
  <c r="M220" i="9"/>
  <c r="L220" i="9"/>
  <c r="E220" i="9"/>
  <c r="M219" i="9"/>
  <c r="L219" i="9"/>
  <c r="F219" i="9" s="1"/>
  <c r="E219" i="9"/>
  <c r="M218" i="9"/>
  <c r="L218" i="9"/>
  <c r="F218" i="9" s="1"/>
  <c r="E218" i="9"/>
  <c r="M217" i="9"/>
  <c r="L217" i="9"/>
  <c r="E217" i="9"/>
  <c r="M216" i="9"/>
  <c r="L216" i="9"/>
  <c r="E216" i="9"/>
  <c r="M215" i="9"/>
  <c r="L215" i="9"/>
  <c r="F215" i="9" s="1"/>
  <c r="B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E158" i="9" s="1"/>
  <c r="F158" i="9"/>
  <c r="H157" i="9"/>
  <c r="G157" i="9"/>
  <c r="F157" i="9"/>
  <c r="H156" i="9"/>
  <c r="G156" i="9"/>
  <c r="F156" i="9"/>
  <c r="H155" i="9"/>
  <c r="G155" i="9"/>
  <c r="F155" i="9"/>
  <c r="E155" i="9"/>
  <c r="H154" i="9"/>
  <c r="G154" i="9"/>
  <c r="E154" i="9" s="1"/>
  <c r="F154" i="9"/>
  <c r="H153" i="9"/>
  <c r="G153" i="9"/>
  <c r="F153" i="9"/>
  <c r="H152" i="9"/>
  <c r="E152" i="9" s="1"/>
  <c r="B152" i="9" s="1"/>
  <c r="G152" i="9"/>
  <c r="F152" i="9"/>
  <c r="H151" i="9"/>
  <c r="E151" i="9" s="1"/>
  <c r="G151" i="9"/>
  <c r="F151" i="9"/>
  <c r="H150" i="9"/>
  <c r="G150" i="9"/>
  <c r="F150" i="9"/>
  <c r="E150" i="9"/>
  <c r="H149" i="9"/>
  <c r="G149" i="9"/>
  <c r="E149" i="9" s="1"/>
  <c r="B149" i="9" s="1"/>
  <c r="F149" i="9"/>
  <c r="H148" i="9"/>
  <c r="G148" i="9"/>
  <c r="F148" i="9"/>
  <c r="H147" i="9"/>
  <c r="E147" i="9" s="1"/>
  <c r="B147" i="9" s="1"/>
  <c r="G147" i="9"/>
  <c r="F147" i="9"/>
  <c r="H146" i="9"/>
  <c r="G146" i="9"/>
  <c r="E146" i="9" s="1"/>
  <c r="B146" i="9" s="1"/>
  <c r="F146" i="9"/>
  <c r="H145" i="9"/>
  <c r="G145" i="9"/>
  <c r="E145" i="9" s="1"/>
  <c r="B145" i="9" s="1"/>
  <c r="F145" i="9"/>
  <c r="H144" i="9"/>
  <c r="G144" i="9"/>
  <c r="F144" i="9"/>
  <c r="H143" i="9"/>
  <c r="G143" i="9"/>
  <c r="F143" i="9"/>
  <c r="E143" i="9"/>
  <c r="F142" i="9"/>
  <c r="H141" i="9"/>
  <c r="G141" i="9"/>
  <c r="F141" i="9"/>
  <c r="H140" i="9"/>
  <c r="G140" i="9"/>
  <c r="F140" i="9"/>
  <c r="H139" i="9"/>
  <c r="G139" i="9"/>
  <c r="F139" i="9"/>
  <c r="E139" i="9"/>
  <c r="B139" i="9"/>
  <c r="H138" i="9"/>
  <c r="G138" i="9"/>
  <c r="E138" i="9" s="1"/>
  <c r="F138" i="9"/>
  <c r="H137" i="9"/>
  <c r="G137" i="9"/>
  <c r="F137" i="9"/>
  <c r="H136" i="9"/>
  <c r="G136" i="9"/>
  <c r="F136" i="9"/>
  <c r="H135" i="9"/>
  <c r="E135" i="9" s="1"/>
  <c r="B135" i="9" s="1"/>
  <c r="G135" i="9"/>
  <c r="F135" i="9"/>
  <c r="H134" i="9"/>
  <c r="G134" i="9"/>
  <c r="E134" i="9" s="1"/>
  <c r="F134" i="9"/>
  <c r="H133" i="9"/>
  <c r="G133" i="9"/>
  <c r="F133" i="9"/>
  <c r="H132" i="9"/>
  <c r="G132" i="9"/>
  <c r="F132" i="9"/>
  <c r="H131" i="9"/>
  <c r="G131" i="9"/>
  <c r="F131" i="9"/>
  <c r="E131" i="9"/>
  <c r="B131" i="9" s="1"/>
  <c r="H130" i="9"/>
  <c r="G130" i="9"/>
  <c r="F130" i="9"/>
  <c r="H129" i="9"/>
  <c r="G129" i="9"/>
  <c r="E129" i="9" s="1"/>
  <c r="F129" i="9"/>
  <c r="H128" i="9"/>
  <c r="E128" i="9" s="1"/>
  <c r="G128" i="9"/>
  <c r="F128" i="9"/>
  <c r="B128" i="9" s="1"/>
  <c r="H127" i="9"/>
  <c r="E127" i="9" s="1"/>
  <c r="B127" i="9" s="1"/>
  <c r="G127" i="9"/>
  <c r="F127" i="9"/>
  <c r="H126" i="9"/>
  <c r="E126" i="9" s="1"/>
  <c r="B126" i="9" s="1"/>
  <c r="G126" i="9"/>
  <c r="F126" i="9"/>
  <c r="H125" i="9"/>
  <c r="G125" i="9"/>
  <c r="E125" i="9" s="1"/>
  <c r="B125" i="9" s="1"/>
  <c r="F125" i="9"/>
  <c r="H124" i="9"/>
  <c r="G124" i="9"/>
  <c r="E124" i="9" s="1"/>
  <c r="B124" i="9" s="1"/>
  <c r="F124" i="9"/>
  <c r="H123" i="9"/>
  <c r="G123" i="9"/>
  <c r="F123" i="9"/>
  <c r="E123" i="9"/>
  <c r="B123" i="9" s="1"/>
  <c r="H122" i="9"/>
  <c r="G122" i="9"/>
  <c r="E122" i="9" s="1"/>
  <c r="F122" i="9"/>
  <c r="H121" i="9"/>
  <c r="G121" i="9"/>
  <c r="F121" i="9"/>
  <c r="H120" i="9"/>
  <c r="G120" i="9"/>
  <c r="F120" i="9"/>
  <c r="H119" i="9"/>
  <c r="E119" i="9" s="1"/>
  <c r="B119" i="9" s="1"/>
  <c r="G119" i="9"/>
  <c r="F119" i="9"/>
  <c r="H118" i="9"/>
  <c r="G118" i="9"/>
  <c r="E118" i="9" s="1"/>
  <c r="F118" i="9"/>
  <c r="H117" i="9"/>
  <c r="G117" i="9"/>
  <c r="F117" i="9"/>
  <c r="H116" i="9"/>
  <c r="G116" i="9"/>
  <c r="F116" i="9"/>
  <c r="H115" i="9"/>
  <c r="G115" i="9"/>
  <c r="E115" i="9" s="1"/>
  <c r="B115" i="9" s="1"/>
  <c r="F115" i="9"/>
  <c r="H114" i="9"/>
  <c r="G114" i="9"/>
  <c r="F114" i="9"/>
  <c r="H113" i="9"/>
  <c r="G113" i="9"/>
  <c r="E113" i="9" s="1"/>
  <c r="F113" i="9"/>
  <c r="H112" i="9"/>
  <c r="E112" i="9" s="1"/>
  <c r="G112" i="9"/>
  <c r="F112" i="9"/>
  <c r="H111" i="9"/>
  <c r="G111" i="9"/>
  <c r="F111" i="9"/>
  <c r="H110" i="9"/>
  <c r="G110" i="9"/>
  <c r="E110" i="9" s="1"/>
  <c r="F110" i="9"/>
  <c r="H109" i="9"/>
  <c r="G109" i="9"/>
  <c r="F109" i="9"/>
  <c r="H108" i="9"/>
  <c r="G108" i="9"/>
  <c r="F108" i="9"/>
  <c r="H107" i="9"/>
  <c r="G107" i="9"/>
  <c r="F107" i="9"/>
  <c r="E107" i="9"/>
  <c r="B107" i="9"/>
  <c r="H106" i="9"/>
  <c r="G106" i="9"/>
  <c r="E106" i="9" s="1"/>
  <c r="F106" i="9"/>
  <c r="H105" i="9"/>
  <c r="G105" i="9"/>
  <c r="F105" i="9"/>
  <c r="H104" i="9"/>
  <c r="G104" i="9"/>
  <c r="F104" i="9"/>
  <c r="H103" i="9"/>
  <c r="E103" i="9" s="1"/>
  <c r="B103" i="9" s="1"/>
  <c r="G103" i="9"/>
  <c r="F103" i="9"/>
  <c r="H102" i="9"/>
  <c r="G102" i="9"/>
  <c r="E102" i="9" s="1"/>
  <c r="F102" i="9"/>
  <c r="H101" i="9"/>
  <c r="G101" i="9"/>
  <c r="F101" i="9"/>
  <c r="H100" i="9"/>
  <c r="G100" i="9"/>
  <c r="F100" i="9"/>
  <c r="H99" i="9"/>
  <c r="G99" i="9"/>
  <c r="F99" i="9"/>
  <c r="E99" i="9"/>
  <c r="H98" i="9"/>
  <c r="G98" i="9"/>
  <c r="F98" i="9"/>
  <c r="H97" i="9"/>
  <c r="G97" i="9"/>
  <c r="E97" i="9" s="1"/>
  <c r="F97" i="9"/>
  <c r="H96" i="9"/>
  <c r="E96" i="9" s="1"/>
  <c r="G96" i="9"/>
  <c r="F96" i="9"/>
  <c r="B96" i="9" s="1"/>
  <c r="H95" i="9"/>
  <c r="E95" i="9" s="1"/>
  <c r="B95" i="9" s="1"/>
  <c r="G95" i="9"/>
  <c r="F95" i="9"/>
  <c r="H94" i="9"/>
  <c r="E94" i="9" s="1"/>
  <c r="B94" i="9" s="1"/>
  <c r="G94" i="9"/>
  <c r="F94" i="9"/>
  <c r="H93" i="9"/>
  <c r="G93" i="9"/>
  <c r="E93" i="9" s="1"/>
  <c r="B93" i="9" s="1"/>
  <c r="F93" i="9"/>
  <c r="H92" i="9"/>
  <c r="G92" i="9"/>
  <c r="E92" i="9" s="1"/>
  <c r="B92" i="9" s="1"/>
  <c r="F92" i="9"/>
  <c r="H91" i="9"/>
  <c r="G91" i="9"/>
  <c r="F91" i="9"/>
  <c r="E91" i="9"/>
  <c r="B91" i="9" s="1"/>
  <c r="H90" i="9"/>
  <c r="G90" i="9"/>
  <c r="E90" i="9" s="1"/>
  <c r="F90" i="9"/>
  <c r="H89" i="9"/>
  <c r="G89" i="9"/>
  <c r="F89" i="9"/>
  <c r="H88" i="9"/>
  <c r="G88" i="9"/>
  <c r="F88" i="9"/>
  <c r="H87" i="9"/>
  <c r="E87" i="9" s="1"/>
  <c r="B87" i="9" s="1"/>
  <c r="G87" i="9"/>
  <c r="F87" i="9"/>
  <c r="H86" i="9"/>
  <c r="G86" i="9"/>
  <c r="E86" i="9" s="1"/>
  <c r="B86" i="9" s="1"/>
  <c r="F86" i="9"/>
  <c r="H85" i="9"/>
  <c r="G85" i="9"/>
  <c r="F85" i="9"/>
  <c r="H84" i="9"/>
  <c r="G84" i="9"/>
  <c r="F84" i="9"/>
  <c r="H83" i="9"/>
  <c r="G83" i="9"/>
  <c r="E83" i="9" s="1"/>
  <c r="B83" i="9" s="1"/>
  <c r="F83" i="9"/>
  <c r="H82" i="9"/>
  <c r="G82" i="9"/>
  <c r="F82" i="9"/>
  <c r="H81" i="9"/>
  <c r="G81" i="9"/>
  <c r="E81" i="9" s="1"/>
  <c r="F81" i="9"/>
  <c r="H80" i="9"/>
  <c r="E80" i="9" s="1"/>
  <c r="G80" i="9"/>
  <c r="F80" i="9"/>
  <c r="H79" i="9"/>
  <c r="G79" i="9"/>
  <c r="F79" i="9"/>
  <c r="H78" i="9"/>
  <c r="G78" i="9"/>
  <c r="E78" i="9" s="1"/>
  <c r="F78" i="9"/>
  <c r="H77" i="9"/>
  <c r="G77" i="9"/>
  <c r="F77" i="9"/>
  <c r="H76" i="9"/>
  <c r="G76" i="9"/>
  <c r="E76" i="9" s="1"/>
  <c r="F76" i="9"/>
  <c r="H75" i="9"/>
  <c r="G75" i="9"/>
  <c r="F75" i="9"/>
  <c r="E75" i="9"/>
  <c r="B75" i="9"/>
  <c r="H74" i="9"/>
  <c r="G74" i="9"/>
  <c r="E74" i="9" s="1"/>
  <c r="F74" i="9"/>
  <c r="H73" i="9"/>
  <c r="G73" i="9"/>
  <c r="F73" i="9"/>
  <c r="H72" i="9"/>
  <c r="G72" i="9"/>
  <c r="F72" i="9"/>
  <c r="H71" i="9"/>
  <c r="E71" i="9" s="1"/>
  <c r="B71" i="9" s="1"/>
  <c r="G71" i="9"/>
  <c r="F71" i="9"/>
  <c r="H70" i="9"/>
  <c r="G70" i="9"/>
  <c r="E70" i="9" s="1"/>
  <c r="F70" i="9"/>
  <c r="H69" i="9"/>
  <c r="G69" i="9"/>
  <c r="F69" i="9"/>
  <c r="H68" i="9"/>
  <c r="G68" i="9"/>
  <c r="F68" i="9"/>
  <c r="H67" i="9"/>
  <c r="G67" i="9"/>
  <c r="E67" i="9" s="1"/>
  <c r="F67" i="9"/>
  <c r="H66" i="9"/>
  <c r="G66" i="9"/>
  <c r="F66" i="9"/>
  <c r="H65" i="9"/>
  <c r="G65" i="9"/>
  <c r="E65" i="9" s="1"/>
  <c r="B65" i="9" s="1"/>
  <c r="F65" i="9"/>
  <c r="H64" i="9"/>
  <c r="G64" i="9"/>
  <c r="F64" i="9"/>
  <c r="H63" i="9"/>
  <c r="G63" i="9"/>
  <c r="F63" i="9"/>
  <c r="H62" i="9"/>
  <c r="G62" i="9"/>
  <c r="F62" i="9"/>
  <c r="E62" i="9"/>
  <c r="B62" i="9" s="1"/>
  <c r="H61" i="9"/>
  <c r="G61" i="9"/>
  <c r="F61" i="9"/>
  <c r="H60" i="9"/>
  <c r="G60" i="9"/>
  <c r="E60" i="9" s="1"/>
  <c r="B60" i="9" s="1"/>
  <c r="F60" i="9"/>
  <c r="H59" i="9"/>
  <c r="G59" i="9"/>
  <c r="E59" i="9" s="1"/>
  <c r="B59" i="9" s="1"/>
  <c r="F59" i="9"/>
  <c r="H58" i="9"/>
  <c r="G58" i="9"/>
  <c r="F58" i="9"/>
  <c r="H57" i="9"/>
  <c r="G57" i="9"/>
  <c r="E57" i="9" s="1"/>
  <c r="F57" i="9"/>
  <c r="H56" i="9"/>
  <c r="E56" i="9" s="1"/>
  <c r="B56" i="9" s="1"/>
  <c r="G56" i="9"/>
  <c r="F56" i="9"/>
  <c r="H55" i="9"/>
  <c r="G55" i="9"/>
  <c r="F55" i="9"/>
  <c r="E55" i="9"/>
  <c r="B55" i="9" s="1"/>
  <c r="H54" i="9"/>
  <c r="G54" i="9"/>
  <c r="F54" i="9"/>
  <c r="H53" i="9"/>
  <c r="G53" i="9"/>
  <c r="F53" i="9"/>
  <c r="H52" i="9"/>
  <c r="G52" i="9"/>
  <c r="F52" i="9"/>
  <c r="H51" i="9"/>
  <c r="G51" i="9"/>
  <c r="E51" i="9" s="1"/>
  <c r="B51" i="9" s="1"/>
  <c r="F51" i="9"/>
  <c r="H50" i="9"/>
  <c r="G50" i="9"/>
  <c r="E50" i="9" s="1"/>
  <c r="F50" i="9"/>
  <c r="H49" i="9"/>
  <c r="G49" i="9"/>
  <c r="E49" i="9" s="1"/>
  <c r="B49" i="9" s="1"/>
  <c r="F49" i="9"/>
  <c r="H48" i="9"/>
  <c r="G48" i="9"/>
  <c r="E48" i="9" s="1"/>
  <c r="B48" i="9" s="1"/>
  <c r="F48" i="9"/>
  <c r="H47" i="9"/>
  <c r="G47" i="9"/>
  <c r="E47" i="9" s="1"/>
  <c r="F47" i="9"/>
  <c r="H46" i="9"/>
  <c r="G46" i="9"/>
  <c r="E46" i="9" s="1"/>
  <c r="B46" i="9" s="1"/>
  <c r="F46" i="9"/>
  <c r="H45" i="9"/>
  <c r="G45" i="9"/>
  <c r="F45" i="9"/>
  <c r="H44" i="9"/>
  <c r="G44" i="9"/>
  <c r="F44" i="9"/>
  <c r="H43" i="9"/>
  <c r="E43" i="9" s="1"/>
  <c r="B43" i="9" s="1"/>
  <c r="G43" i="9"/>
  <c r="F43" i="9"/>
  <c r="H42" i="9"/>
  <c r="G42" i="9"/>
  <c r="F42" i="9"/>
  <c r="E42" i="9"/>
  <c r="H41" i="9"/>
  <c r="G41" i="9"/>
  <c r="F41" i="9"/>
  <c r="H40" i="9"/>
  <c r="G40" i="9"/>
  <c r="F40" i="9"/>
  <c r="H39" i="9"/>
  <c r="G39" i="9"/>
  <c r="E39" i="9" s="1"/>
  <c r="B39" i="9" s="1"/>
  <c r="F39" i="9"/>
  <c r="H38" i="9"/>
  <c r="G38" i="9"/>
  <c r="F38" i="9"/>
  <c r="E38" i="9"/>
  <c r="H37" i="9"/>
  <c r="G37" i="9"/>
  <c r="E37" i="9" s="1"/>
  <c r="F37" i="9"/>
  <c r="H36" i="9"/>
  <c r="G36" i="9"/>
  <c r="F36" i="9"/>
  <c r="H35" i="9"/>
  <c r="G35" i="9"/>
  <c r="E35" i="9" s="1"/>
  <c r="F35" i="9"/>
  <c r="B35" i="9"/>
  <c r="H34" i="9"/>
  <c r="G34" i="9"/>
  <c r="F34" i="9"/>
  <c r="H33" i="9"/>
  <c r="G33" i="9"/>
  <c r="E33" i="9" s="1"/>
  <c r="B33" i="9" s="1"/>
  <c r="F33" i="9"/>
  <c r="H32" i="9"/>
  <c r="G32" i="9"/>
  <c r="E32" i="9" s="1"/>
  <c r="B32" i="9" s="1"/>
  <c r="F32" i="9"/>
  <c r="H31" i="9"/>
  <c r="G31" i="9"/>
  <c r="F31" i="9"/>
  <c r="E31" i="9"/>
  <c r="B31" i="9" s="1"/>
  <c r="H30" i="9"/>
  <c r="G30" i="9"/>
  <c r="E30" i="9" s="1"/>
  <c r="F30" i="9"/>
  <c r="H29" i="9"/>
  <c r="G29" i="9"/>
  <c r="F29" i="9"/>
  <c r="H28" i="9"/>
  <c r="G28" i="9"/>
  <c r="F28" i="9"/>
  <c r="H27" i="9"/>
  <c r="G27" i="9"/>
  <c r="E27" i="9" s="1"/>
  <c r="B27" i="9" s="1"/>
  <c r="F27" i="9"/>
  <c r="H26" i="9"/>
  <c r="G26" i="9"/>
  <c r="E26" i="9" s="1"/>
  <c r="F26" i="9"/>
  <c r="H25" i="9"/>
  <c r="G25" i="9"/>
  <c r="F25" i="9"/>
  <c r="H24" i="9"/>
  <c r="G24" i="9"/>
  <c r="F24" i="9"/>
  <c r="H23" i="9"/>
  <c r="G23" i="9"/>
  <c r="E23" i="9" s="1"/>
  <c r="F23" i="9"/>
  <c r="H22" i="9"/>
  <c r="G22" i="9"/>
  <c r="F22" i="9"/>
  <c r="H21" i="9"/>
  <c r="G21" i="9"/>
  <c r="E21" i="9" s="1"/>
  <c r="F21" i="9"/>
  <c r="F20" i="9"/>
  <c r="F4" i="9"/>
  <c r="O3" i="9"/>
  <c r="G274" i="9" s="1"/>
  <c r="E274" i="9" s="1"/>
  <c r="B274" i="9" s="1"/>
  <c r="I3" i="9"/>
  <c r="M212" i="9" s="1"/>
  <c r="H3" i="9"/>
  <c r="G3" i="9"/>
  <c r="D101" i="8"/>
  <c r="I36" i="3" s="1"/>
  <c r="D95" i="8"/>
  <c r="C1570" i="1" s="1"/>
  <c r="D90" i="8"/>
  <c r="D85" i="8"/>
  <c r="D80" i="8"/>
  <c r="C1555" i="1" s="1"/>
  <c r="H1555" i="1" s="1"/>
  <c r="D75" i="8"/>
  <c r="D70" i="8"/>
  <c r="C1545" i="1" s="1"/>
  <c r="D65" i="8"/>
  <c r="D60" i="8"/>
  <c r="D55" i="8"/>
  <c r="C1530" i="1" s="1"/>
  <c r="D50" i="8"/>
  <c r="D44" i="8"/>
  <c r="D36" i="8"/>
  <c r="C1511" i="1" s="1"/>
  <c r="D26" i="8"/>
  <c r="D18" i="8"/>
  <c r="D8" i="8"/>
  <c r="D6" i="8" s="1"/>
  <c r="C1481" i="1" s="1"/>
  <c r="H1481" i="1" s="1"/>
  <c r="E44" i="7"/>
  <c r="D44" i="7"/>
  <c r="E39" i="7"/>
  <c r="D39" i="7"/>
  <c r="E30" i="7"/>
  <c r="D30" i="7"/>
  <c r="E23" i="7"/>
  <c r="E22" i="7" s="1"/>
  <c r="D23" i="7"/>
  <c r="D22" i="7" s="1"/>
  <c r="E14" i="7"/>
  <c r="D14" i="7"/>
  <c r="E7" i="7"/>
  <c r="D1438" i="1" s="1"/>
  <c r="D7" i="7"/>
  <c r="D6" i="7" s="1"/>
  <c r="C1437" i="1" s="1"/>
  <c r="F140" i="6"/>
  <c r="F139" i="6"/>
  <c r="F138" i="6"/>
  <c r="F137" i="6"/>
  <c r="F136" i="6"/>
  <c r="F135" i="6"/>
  <c r="F134" i="6"/>
  <c r="F133" i="6"/>
  <c r="F132" i="6"/>
  <c r="F131" i="6"/>
  <c r="F130" i="6"/>
  <c r="E130" i="6"/>
  <c r="E129" i="6" s="1"/>
  <c r="D130" i="6"/>
  <c r="D129" i="6" s="1"/>
  <c r="F128" i="6"/>
  <c r="F127" i="6"/>
  <c r="F126" i="6"/>
  <c r="F125" i="6"/>
  <c r="F124" i="6"/>
  <c r="F123" i="6"/>
  <c r="E122" i="6"/>
  <c r="D122" i="6"/>
  <c r="F122" i="6" s="1"/>
  <c r="F121" i="6"/>
  <c r="F120" i="6"/>
  <c r="F119" i="6"/>
  <c r="E118" i="6"/>
  <c r="D118" i="6"/>
  <c r="F117" i="6"/>
  <c r="F116" i="6"/>
  <c r="E115" i="6"/>
  <c r="D1409"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D1388" i="1" s="1"/>
  <c r="D94" i="6"/>
  <c r="F94" i="6" s="1"/>
  <c r="F93" i="6"/>
  <c r="F92" i="6"/>
  <c r="F91" i="6"/>
  <c r="F90" i="6"/>
  <c r="E90" i="6"/>
  <c r="D90" i="6"/>
  <c r="D89" i="6"/>
  <c r="C1383" i="1" s="1"/>
  <c r="F88" i="6"/>
  <c r="F87" i="6"/>
  <c r="F86" i="6"/>
  <c r="F85" i="6"/>
  <c r="F84" i="6"/>
  <c r="F83" i="6"/>
  <c r="E82" i="6"/>
  <c r="D82" i="6"/>
  <c r="F81" i="6"/>
  <c r="F80" i="6"/>
  <c r="F79" i="6"/>
  <c r="F78" i="6"/>
  <c r="F77" i="6"/>
  <c r="F76" i="6"/>
  <c r="E75" i="6"/>
  <c r="D75" i="6"/>
  <c r="C1369" i="1" s="1"/>
  <c r="G1369" i="1"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7" i="5"/>
  <c r="F256" i="5"/>
  <c r="F255" i="5"/>
  <c r="F254" i="5"/>
  <c r="F253" i="5"/>
  <c r="F252" i="5"/>
  <c r="F251" i="5"/>
  <c r="E250" i="5"/>
  <c r="D250" i="5"/>
  <c r="F249" i="5"/>
  <c r="F248" i="5"/>
  <c r="F247" i="5"/>
  <c r="E246" i="5"/>
  <c r="D246" i="5"/>
  <c r="F244" i="5"/>
  <c r="F243" i="5"/>
  <c r="E242" i="5"/>
  <c r="D242" i="5"/>
  <c r="F242" i="5" s="1"/>
  <c r="F241" i="5"/>
  <c r="F240" i="5"/>
  <c r="E239" i="5"/>
  <c r="E238"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E191" i="5"/>
  <c r="E190" i="5" s="1"/>
  <c r="H291" i="9" s="1"/>
  <c r="D191" i="5"/>
  <c r="F191" i="5" s="1"/>
  <c r="F189" i="5"/>
  <c r="F188" i="5"/>
  <c r="F187" i="5"/>
  <c r="F186" i="5"/>
  <c r="F185" i="5"/>
  <c r="F184" i="5"/>
  <c r="F183" i="5"/>
  <c r="F182" i="5"/>
  <c r="F181" i="5"/>
  <c r="E180" i="5"/>
  <c r="E177" i="5" s="1"/>
  <c r="D180" i="5"/>
  <c r="F179" i="5"/>
  <c r="F178"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D149" i="5"/>
  <c r="G287" i="9" s="1"/>
  <c r="F148" i="5"/>
  <c r="F147" i="5"/>
  <c r="D146" i="5"/>
  <c r="F145" i="5"/>
  <c r="F144" i="5"/>
  <c r="F143" i="5"/>
  <c r="E142" i="5"/>
  <c r="D142" i="5"/>
  <c r="F141" i="5"/>
  <c r="F140" i="5"/>
  <c r="F139" i="5"/>
  <c r="F138" i="5"/>
  <c r="F137" i="5"/>
  <c r="F136" i="5"/>
  <c r="E135" i="5"/>
  <c r="F135" i="5" s="1"/>
  <c r="D135" i="5"/>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F79" i="5"/>
  <c r="E79" i="5"/>
  <c r="E78" i="5" s="1"/>
  <c r="D79" i="5"/>
  <c r="D78" i="5"/>
  <c r="F77" i="5"/>
  <c r="F76" i="5"/>
  <c r="F75" i="5"/>
  <c r="F74" i="5"/>
  <c r="F73" i="5"/>
  <c r="F72" i="5"/>
  <c r="F71" i="5"/>
  <c r="E70" i="5"/>
  <c r="D70" i="5"/>
  <c r="F67" i="5"/>
  <c r="F66" i="5"/>
  <c r="F65" i="5"/>
  <c r="F64" i="5"/>
  <c r="E63" i="5"/>
  <c r="D63" i="5"/>
  <c r="F63" i="5" s="1"/>
  <c r="F62" i="5"/>
  <c r="F61" i="5"/>
  <c r="F60" i="5"/>
  <c r="F59" i="5"/>
  <c r="F58" i="5"/>
  <c r="F57" i="5"/>
  <c r="E56" i="5"/>
  <c r="D56" i="5"/>
  <c r="F55" i="5"/>
  <c r="F54" i="5"/>
  <c r="F53" i="5"/>
  <c r="E52" i="5"/>
  <c r="D52" i="5"/>
  <c r="F51" i="5"/>
  <c r="F50" i="5"/>
  <c r="F49" i="5"/>
  <c r="F48" i="5"/>
  <c r="F47" i="5"/>
  <c r="F46" i="5"/>
  <c r="E45" i="5"/>
  <c r="D45" i="5"/>
  <c r="F44" i="5"/>
  <c r="F43" i="5"/>
  <c r="F42" i="5"/>
  <c r="E41" i="5"/>
  <c r="F41" i="5" s="1"/>
  <c r="D41" i="5"/>
  <c r="F40" i="5"/>
  <c r="F39" i="5"/>
  <c r="F38" i="5"/>
  <c r="F37" i="5"/>
  <c r="F36" i="5"/>
  <c r="E35" i="5"/>
  <c r="D35" i="5"/>
  <c r="F35" i="5" s="1"/>
  <c r="F34" i="5"/>
  <c r="F33" i="5"/>
  <c r="F32" i="5"/>
  <c r="F31" i="5"/>
  <c r="F30" i="5"/>
  <c r="E29" i="5"/>
  <c r="D29" i="5"/>
  <c r="F28" i="5"/>
  <c r="F27" i="5"/>
  <c r="F26" i="5"/>
  <c r="F25" i="5"/>
  <c r="F24" i="5"/>
  <c r="F23" i="5"/>
  <c r="F22" i="5"/>
  <c r="F21" i="5"/>
  <c r="F20" i="5"/>
  <c r="E19" i="5"/>
  <c r="D19" i="5"/>
  <c r="C997" i="1" s="1"/>
  <c r="F18" i="5"/>
  <c r="F17" i="5"/>
  <c r="F16" i="5"/>
  <c r="F15" i="5"/>
  <c r="F14"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F617" i="4"/>
  <c r="E617" i="4"/>
  <c r="D617" i="4"/>
  <c r="F616" i="4"/>
  <c r="F615" i="4"/>
  <c r="F614" i="4"/>
  <c r="F613" i="4"/>
  <c r="E612" i="4"/>
  <c r="D612" i="4"/>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4" i="4"/>
  <c r="F583" i="4"/>
  <c r="F582" i="4"/>
  <c r="F581" i="4"/>
  <c r="E581" i="4"/>
  <c r="D581" i="4"/>
  <c r="F579" i="4"/>
  <c r="F578" i="4"/>
  <c r="F577" i="4"/>
  <c r="E577" i="4"/>
  <c r="D577" i="4"/>
  <c r="F576" i="4"/>
  <c r="F575" i="4"/>
  <c r="E574" i="4"/>
  <c r="D574" i="4"/>
  <c r="F574" i="4" s="1"/>
  <c r="F573" i="4"/>
  <c r="F572" i="4"/>
  <c r="E571" i="4"/>
  <c r="D571" i="4"/>
  <c r="F571" i="4" s="1"/>
  <c r="F570" i="4"/>
  <c r="F569"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F466" i="4"/>
  <c r="E466" i="4"/>
  <c r="D466" i="4"/>
  <c r="F465" i="4"/>
  <c r="F464" i="4"/>
  <c r="E463" i="4"/>
  <c r="D463" i="4"/>
  <c r="F463" i="4" s="1"/>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F422" i="4"/>
  <c r="E422" i="4"/>
  <c r="D422" i="4"/>
  <c r="E418" i="4"/>
  <c r="D418" i="4"/>
  <c r="E417" i="4"/>
  <c r="D417" i="4"/>
  <c r="E416" i="4"/>
  <c r="D416" i="4"/>
  <c r="F411" i="4"/>
  <c r="F410" i="4"/>
  <c r="F409" i="4"/>
  <c r="F406" i="4"/>
  <c r="F405" i="4"/>
  <c r="F404" i="4"/>
  <c r="F403" i="4"/>
  <c r="F402" i="4"/>
  <c r="E402" i="4"/>
  <c r="D402" i="4"/>
  <c r="F401" i="4"/>
  <c r="E400" i="4"/>
  <c r="D400" i="4"/>
  <c r="F400" i="4" s="1"/>
  <c r="F399" i="4"/>
  <c r="F398" i="4"/>
  <c r="F397" i="4"/>
  <c r="E397" i="4"/>
  <c r="E396" i="4" s="1"/>
  <c r="D397" i="4"/>
  <c r="D396" i="4" s="1"/>
  <c r="F396" i="4" s="1"/>
  <c r="F395" i="4"/>
  <c r="F394" i="4"/>
  <c r="F393" i="4"/>
  <c r="F392" i="4"/>
  <c r="F391" i="4"/>
  <c r="E391" i="4"/>
  <c r="D391" i="4"/>
  <c r="F390" i="4"/>
  <c r="F389" i="4"/>
  <c r="E388" i="4"/>
  <c r="F388" i="4" s="1"/>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5" i="4"/>
  <c r="F354" i="4"/>
  <c r="F353" i="4"/>
  <c r="E352" i="4"/>
  <c r="D352" i="4"/>
  <c r="F349" i="4"/>
  <c r="E348" i="4"/>
  <c r="D348" i="4"/>
  <c r="F348" i="4" s="1"/>
  <c r="F347" i="4"/>
  <c r="F346" i="4"/>
  <c r="E345" i="4"/>
  <c r="E344" i="4" s="1"/>
  <c r="D345" i="4"/>
  <c r="F345" i="4" s="1"/>
  <c r="F343" i="4"/>
  <c r="F342" i="4"/>
  <c r="F341" i="4"/>
  <c r="F340" i="4"/>
  <c r="E339" i="4"/>
  <c r="D339" i="4"/>
  <c r="F339" i="4" s="1"/>
  <c r="F338" i="4"/>
  <c r="F337" i="4"/>
  <c r="E336" i="4"/>
  <c r="D336" i="4"/>
  <c r="F336" i="4" s="1"/>
  <c r="F335" i="4"/>
  <c r="F334" i="4"/>
  <c r="F333" i="4"/>
  <c r="F332" i="4"/>
  <c r="E331" i="4"/>
  <c r="D326" i="1" s="1"/>
  <c r="D331" i="4"/>
  <c r="F331" i="4" s="1"/>
  <c r="F330" i="4"/>
  <c r="F329" i="4"/>
  <c r="F328" i="4"/>
  <c r="F327"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3" i="4"/>
  <c r="F302" i="4"/>
  <c r="F301" i="4"/>
  <c r="E300" i="4"/>
  <c r="D300" i="4"/>
  <c r="F296" i="4"/>
  <c r="F295" i="4"/>
  <c r="F294" i="4"/>
  <c r="F293" i="4"/>
  <c r="F292" i="4"/>
  <c r="E288" i="4"/>
  <c r="D288" i="4"/>
  <c r="F288" i="4" s="1"/>
  <c r="E287" i="4"/>
  <c r="D287" i="4"/>
  <c r="F287" i="4" s="1"/>
  <c r="F286" i="4"/>
  <c r="F285" i="4"/>
  <c r="F284" i="4"/>
  <c r="F283" i="4"/>
  <c r="F282" i="4"/>
  <c r="F281" i="4"/>
  <c r="F280" i="4"/>
  <c r="E279" i="4"/>
  <c r="F279" i="4" s="1"/>
  <c r="D279" i="4"/>
  <c r="F278" i="4"/>
  <c r="F277" i="4"/>
  <c r="F276" i="4"/>
  <c r="F275" i="4"/>
  <c r="F274" i="4"/>
  <c r="E273" i="4"/>
  <c r="F273" i="4" s="1"/>
  <c r="D273" i="4"/>
  <c r="F272" i="4"/>
  <c r="F271" i="4"/>
  <c r="F270" i="4"/>
  <c r="F269" i="4"/>
  <c r="E268" i="4"/>
  <c r="D268" i="4"/>
  <c r="F268" i="4" s="1"/>
  <c r="F267" i="4"/>
  <c r="F266" i="4"/>
  <c r="F265" i="4"/>
  <c r="E264" i="4"/>
  <c r="D264" i="4"/>
  <c r="F262" i="4"/>
  <c r="F261" i="4"/>
  <c r="F260" i="4"/>
  <c r="E259" i="4"/>
  <c r="D259" i="4"/>
  <c r="F258" i="4"/>
  <c r="F257" i="4"/>
  <c r="F256" i="4"/>
  <c r="F255" i="4"/>
  <c r="F254" i="4"/>
  <c r="F253" i="4"/>
  <c r="E253" i="4"/>
  <c r="E252" i="4" s="1"/>
  <c r="D253" i="4"/>
  <c r="D252" i="4" s="1"/>
  <c r="F251" i="4"/>
  <c r="F250" i="4"/>
  <c r="F249" i="4"/>
  <c r="F248" i="4"/>
  <c r="E247" i="4"/>
  <c r="D247" i="4"/>
  <c r="F247" i="4" s="1"/>
  <c r="F246" i="4"/>
  <c r="F245" i="4"/>
  <c r="E244" i="4"/>
  <c r="D244" i="4"/>
  <c r="F244" i="4" s="1"/>
  <c r="F243" i="4"/>
  <c r="F242" i="4"/>
  <c r="F241" i="4"/>
  <c r="E240" i="4"/>
  <c r="D240" i="4"/>
  <c r="F239" i="4"/>
  <c r="F238" i="4"/>
  <c r="F237" i="4"/>
  <c r="E236" i="4"/>
  <c r="D236" i="4"/>
  <c r="F236" i="4" s="1"/>
  <c r="F235" i="4"/>
  <c r="F234" i="4"/>
  <c r="F233" i="4"/>
  <c r="F232" i="4"/>
  <c r="E231" i="4"/>
  <c r="F231" i="4" s="1"/>
  <c r="D231" i="4"/>
  <c r="F230" i="4"/>
  <c r="F229" i="4"/>
  <c r="E228" i="4"/>
  <c r="D228" i="4"/>
  <c r="F228" i="4" s="1"/>
  <c r="F227" i="4"/>
  <c r="F226" i="4"/>
  <c r="E225" i="4"/>
  <c r="D225" i="4"/>
  <c r="F225" i="4" s="1"/>
  <c r="F223" i="4"/>
  <c r="F222" i="4"/>
  <c r="F221" i="4"/>
  <c r="F220" i="4"/>
  <c r="E219" i="4"/>
  <c r="D219" i="4"/>
  <c r="F218" i="4"/>
  <c r="F217" i="4"/>
  <c r="E216" i="4"/>
  <c r="E215" i="4" s="1"/>
  <c r="D216" i="4"/>
  <c r="D215" i="4" s="1"/>
  <c r="F215" i="4" s="1"/>
  <c r="F214" i="4"/>
  <c r="F213" i="4"/>
  <c r="F212" i="4"/>
  <c r="F211" i="4"/>
  <c r="E210" i="4"/>
  <c r="D210" i="4"/>
  <c r="F209" i="4"/>
  <c r="F208" i="4"/>
  <c r="F207" i="4"/>
  <c r="F206" i="4"/>
  <c r="F205" i="4"/>
  <c r="F204" i="4"/>
  <c r="F203" i="4"/>
  <c r="E202" i="4"/>
  <c r="D202" i="4"/>
  <c r="F201" i="4"/>
  <c r="F200" i="4"/>
  <c r="F199" i="4"/>
  <c r="F198" i="4"/>
  <c r="E197" i="4"/>
  <c r="D197" i="4"/>
  <c r="F197" i="4" s="1"/>
  <c r="F195" i="4"/>
  <c r="F194" i="4"/>
  <c r="F193" i="4"/>
  <c r="F192" i="4"/>
  <c r="F191" i="4"/>
  <c r="F190" i="4"/>
  <c r="F189" i="4"/>
  <c r="F188"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2" i="4"/>
  <c r="F161" i="4"/>
  <c r="F160" i="4"/>
  <c r="E159" i="4"/>
  <c r="D159" i="4"/>
  <c r="C155" i="1" s="1"/>
  <c r="F158" i="4"/>
  <c r="F157" i="4"/>
  <c r="F156" i="4"/>
  <c r="F155" i="4"/>
  <c r="F154" i="4"/>
  <c r="F153" i="4"/>
  <c r="E153" i="4"/>
  <c r="E152" i="4" s="1"/>
  <c r="D153" i="4"/>
  <c r="F150" i="4"/>
  <c r="F149" i="4"/>
  <c r="F148" i="4"/>
  <c r="F147" i="4"/>
  <c r="F146" i="4"/>
  <c r="F145" i="4"/>
  <c r="F144" i="4"/>
  <c r="F143" i="4"/>
  <c r="F142" i="4"/>
  <c r="F141" i="4"/>
  <c r="E140" i="4"/>
  <c r="D140" i="4"/>
  <c r="F140" i="4" s="1"/>
  <c r="F139" i="4"/>
  <c r="E139" i="4"/>
  <c r="D139" i="4"/>
  <c r="F138" i="4"/>
  <c r="F137" i="4"/>
  <c r="F136" i="4"/>
  <c r="F135" i="4"/>
  <c r="E134" i="4"/>
  <c r="E133" i="4" s="1"/>
  <c r="D134" i="4"/>
  <c r="D133" i="4" s="1"/>
  <c r="F132" i="4"/>
  <c r="F131" i="4"/>
  <c r="F130" i="4"/>
  <c r="F129" i="4"/>
  <c r="E128" i="4"/>
  <c r="F128" i="4" s="1"/>
  <c r="D128" i="4"/>
  <c r="F127" i="4"/>
  <c r="F126" i="4"/>
  <c r="E125" i="4"/>
  <c r="D125" i="4"/>
  <c r="D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D74" i="4"/>
  <c r="F73" i="4"/>
  <c r="F72" i="4"/>
  <c r="E71" i="4"/>
  <c r="D71" i="4"/>
  <c r="F71" i="4" s="1"/>
  <c r="F70" i="4"/>
  <c r="F69" i="4"/>
  <c r="E68" i="4"/>
  <c r="D68" i="4"/>
  <c r="F67" i="4"/>
  <c r="F66" i="4"/>
  <c r="E65" i="4"/>
  <c r="D65" i="4"/>
  <c r="F64" i="4"/>
  <c r="F63" i="4"/>
  <c r="E62" i="4"/>
  <c r="D62" i="4"/>
  <c r="F61" i="4"/>
  <c r="F60" i="4"/>
  <c r="E59" i="4"/>
  <c r="D59" i="4"/>
  <c r="F58" i="4"/>
  <c r="F57" i="4"/>
  <c r="F56" i="4"/>
  <c r="F55" i="4"/>
  <c r="E54" i="4"/>
  <c r="D54" i="4"/>
  <c r="F53" i="4"/>
  <c r="F52" i="4"/>
  <c r="E51" i="4"/>
  <c r="D51" i="4"/>
  <c r="F51" i="4" s="1"/>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F8" i="4"/>
  <c r="E8" i="4"/>
  <c r="D8" i="4"/>
  <c r="G36" i="3"/>
  <c r="B36" i="3"/>
  <c r="G35" i="3"/>
  <c r="B35" i="3"/>
  <c r="G34" i="3"/>
  <c r="B34" i="3"/>
  <c r="I33" i="3"/>
  <c r="G33" i="3"/>
  <c r="B33" i="3"/>
  <c r="H32"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G1578" i="1" s="1"/>
  <c r="C1577" i="1"/>
  <c r="C1575" i="1"/>
  <c r="C1574" i="1"/>
  <c r="H1573" i="1"/>
  <c r="G1573" i="1"/>
  <c r="C1573" i="1"/>
  <c r="C1572" i="1"/>
  <c r="C1571" i="1"/>
  <c r="C1569" i="1"/>
  <c r="C1568" i="1"/>
  <c r="C1567" i="1"/>
  <c r="H1567" i="1" s="1"/>
  <c r="C1566" i="1"/>
  <c r="C1565" i="1"/>
  <c r="H1565" i="1" s="1"/>
  <c r="H1564" i="1"/>
  <c r="C1564" i="1"/>
  <c r="G1564" i="1" s="1"/>
  <c r="C1563" i="1"/>
  <c r="C1562" i="1"/>
  <c r="C1561" i="1"/>
  <c r="C1560" i="1"/>
  <c r="H1559" i="1"/>
  <c r="G1559" i="1"/>
  <c r="C1559" i="1"/>
  <c r="H1558" i="1"/>
  <c r="G1558" i="1"/>
  <c r="C1558" i="1"/>
  <c r="H1557" i="1"/>
  <c r="C1557" i="1"/>
  <c r="G1557" i="1" s="1"/>
  <c r="C1556" i="1"/>
  <c r="G1555" i="1"/>
  <c r="C1554" i="1"/>
  <c r="C1553" i="1"/>
  <c r="H1552" i="1"/>
  <c r="G1552" i="1"/>
  <c r="C1552" i="1"/>
  <c r="G1551" i="1"/>
  <c r="C1551" i="1"/>
  <c r="H1551" i="1" s="1"/>
  <c r="C1550" i="1"/>
  <c r="C1549" i="1"/>
  <c r="C1548" i="1"/>
  <c r="C1547" i="1"/>
  <c r="H1546" i="1"/>
  <c r="C1546" i="1"/>
  <c r="G1546" i="1" s="1"/>
  <c r="H1544" i="1"/>
  <c r="C1544" i="1"/>
  <c r="G1544" i="1" s="1"/>
  <c r="H1543" i="1"/>
  <c r="G1543" i="1"/>
  <c r="C1543" i="1"/>
  <c r="C1542" i="1"/>
  <c r="C1541" i="1"/>
  <c r="C1540" i="1"/>
  <c r="C1539" i="1"/>
  <c r="C1538" i="1"/>
  <c r="G1537" i="1"/>
  <c r="C1537" i="1"/>
  <c r="H1537" i="1" s="1"/>
  <c r="G1536" i="1"/>
  <c r="C1536" i="1"/>
  <c r="H1536" i="1" s="1"/>
  <c r="H1535" i="1"/>
  <c r="G1535" i="1"/>
  <c r="C1535" i="1"/>
  <c r="C1534" i="1"/>
  <c r="H1534" i="1" s="1"/>
  <c r="C1533" i="1"/>
  <c r="C1532" i="1"/>
  <c r="C1531" i="1"/>
  <c r="G1531" i="1" s="1"/>
  <c r="G1529" i="1"/>
  <c r="C1529" i="1"/>
  <c r="H1529" i="1" s="1"/>
  <c r="H1528" i="1"/>
  <c r="G1528" i="1"/>
  <c r="C1528" i="1"/>
  <c r="C1527" i="1"/>
  <c r="C1526" i="1"/>
  <c r="G1525" i="1"/>
  <c r="C1525" i="1"/>
  <c r="H1525" i="1" s="1"/>
  <c r="C1523" i="1"/>
  <c r="H1522" i="1"/>
  <c r="C1522" i="1"/>
  <c r="G1522" i="1" s="1"/>
  <c r="G1521" i="1"/>
  <c r="C1521" i="1"/>
  <c r="H1521" i="1" s="1"/>
  <c r="C1520" i="1"/>
  <c r="C1519" i="1"/>
  <c r="C1516" i="1"/>
  <c r="G1516" i="1" s="1"/>
  <c r="H1515" i="1"/>
  <c r="G1515" i="1"/>
  <c r="C1515" i="1"/>
  <c r="G1514" i="1"/>
  <c r="C1514" i="1"/>
  <c r="H1514" i="1" s="1"/>
  <c r="C1513" i="1"/>
  <c r="C1512" i="1"/>
  <c r="G1510" i="1"/>
  <c r="C1510" i="1"/>
  <c r="H1510" i="1" s="1"/>
  <c r="H1509" i="1"/>
  <c r="G1509" i="1"/>
  <c r="C1509" i="1"/>
  <c r="H1508" i="1"/>
  <c r="C1508" i="1"/>
  <c r="G1508" i="1" s="1"/>
  <c r="G1507" i="1"/>
  <c r="C1507" i="1"/>
  <c r="H1507" i="1" s="1"/>
  <c r="G1506" i="1"/>
  <c r="C1506" i="1"/>
  <c r="H1506" i="1" s="1"/>
  <c r="C1505" i="1"/>
  <c r="C1504" i="1"/>
  <c r="C1503" i="1"/>
  <c r="H1502" i="1"/>
  <c r="C1502" i="1"/>
  <c r="G1502" i="1" s="1"/>
  <c r="H1500" i="1"/>
  <c r="C1500" i="1"/>
  <c r="G1500" i="1" s="1"/>
  <c r="H1498" i="1"/>
  <c r="G1498" i="1"/>
  <c r="C1498" i="1"/>
  <c r="G1497" i="1"/>
  <c r="C1497" i="1"/>
  <c r="H1497" i="1" s="1"/>
  <c r="C1496" i="1"/>
  <c r="H1495" i="1"/>
  <c r="G1495" i="1"/>
  <c r="C1495" i="1"/>
  <c r="C1494" i="1"/>
  <c r="G1493" i="1"/>
  <c r="C1493" i="1"/>
  <c r="H1493" i="1" s="1"/>
  <c r="C1492" i="1"/>
  <c r="C1491" i="1"/>
  <c r="G1490" i="1"/>
  <c r="C1490" i="1"/>
  <c r="H1490" i="1" s="1"/>
  <c r="C1489" i="1"/>
  <c r="C1488" i="1"/>
  <c r="G1487" i="1"/>
  <c r="C1487" i="1"/>
  <c r="H1487" i="1" s="1"/>
  <c r="H1486" i="1"/>
  <c r="G1486" i="1"/>
  <c r="C1486" i="1"/>
  <c r="G1485" i="1"/>
  <c r="C1485" i="1"/>
  <c r="H1485" i="1" s="1"/>
  <c r="C1484" i="1"/>
  <c r="C1483" i="1"/>
  <c r="C1482" i="1"/>
  <c r="H1482" i="1" s="1"/>
  <c r="H1480" i="1"/>
  <c r="G1480" i="1"/>
  <c r="C1480" i="1"/>
  <c r="D1479" i="1"/>
  <c r="C1479" i="1"/>
  <c r="G1478" i="1"/>
  <c r="D1478" i="1"/>
  <c r="C1478" i="1"/>
  <c r="D1477" i="1"/>
  <c r="C1477" i="1"/>
  <c r="G1476" i="1"/>
  <c r="D1476" i="1"/>
  <c r="C1476" i="1"/>
  <c r="C1475" i="1"/>
  <c r="J1474" i="1"/>
  <c r="D1474" i="1"/>
  <c r="C1474" i="1"/>
  <c r="I1473" i="1"/>
  <c r="H1473" i="1"/>
  <c r="G1473" i="1"/>
  <c r="D1473" i="1"/>
  <c r="C1473" i="1"/>
  <c r="D1472" i="1"/>
  <c r="C1472" i="1"/>
  <c r="D1471" i="1"/>
  <c r="C1471" i="1"/>
  <c r="D1470" i="1"/>
  <c r="D1468" i="1"/>
  <c r="C1468" i="1"/>
  <c r="H1467" i="1"/>
  <c r="D1467" i="1"/>
  <c r="C1467" i="1"/>
  <c r="D1466" i="1"/>
  <c r="C1466" i="1"/>
  <c r="D1465" i="1"/>
  <c r="C1465" i="1"/>
  <c r="D1464" i="1"/>
  <c r="C1464" i="1"/>
  <c r="D1463" i="1"/>
  <c r="C1463" i="1"/>
  <c r="D1462" i="1"/>
  <c r="G1462" i="1" s="1"/>
  <c r="C1462" i="1"/>
  <c r="D1461" i="1"/>
  <c r="C1461" i="1"/>
  <c r="G1460" i="1"/>
  <c r="D1460" i="1"/>
  <c r="C1460" i="1"/>
  <c r="D1459" i="1"/>
  <c r="C1459" i="1"/>
  <c r="D1458" i="1"/>
  <c r="C1458" i="1"/>
  <c r="D1457" i="1"/>
  <c r="C1457" i="1"/>
  <c r="J1457" i="1" s="1"/>
  <c r="D1456" i="1"/>
  <c r="C1456" i="1"/>
  <c r="D1455" i="1"/>
  <c r="C1455" i="1"/>
  <c r="D1454" i="1"/>
  <c r="C1454" i="1"/>
  <c r="D1453" i="1"/>
  <c r="D1452" i="1"/>
  <c r="C1452" i="1"/>
  <c r="G1452" i="1" s="1"/>
  <c r="D1451" i="1"/>
  <c r="C1451" i="1"/>
  <c r="H1450" i="1"/>
  <c r="D1450" i="1"/>
  <c r="G1450" i="1" s="1"/>
  <c r="C1450" i="1"/>
  <c r="D1449" i="1"/>
  <c r="C1449" i="1"/>
  <c r="D1448" i="1"/>
  <c r="C1448" i="1"/>
  <c r="D1447" i="1"/>
  <c r="C1447" i="1"/>
  <c r="D1446" i="1"/>
  <c r="C1446" i="1"/>
  <c r="D1445" i="1"/>
  <c r="C1445" i="1"/>
  <c r="H1445" i="1" s="1"/>
  <c r="D1444" i="1"/>
  <c r="J1444" i="1" s="1"/>
  <c r="C1444" i="1"/>
  <c r="H1443" i="1"/>
  <c r="D1443" i="1"/>
  <c r="C1443" i="1"/>
  <c r="D1442" i="1"/>
  <c r="C1442" i="1"/>
  <c r="D1441" i="1"/>
  <c r="C1441" i="1"/>
  <c r="H1441" i="1" s="1"/>
  <c r="D1440" i="1"/>
  <c r="C1440" i="1"/>
  <c r="D1439" i="1"/>
  <c r="C1439" i="1"/>
  <c r="G1439" i="1" s="1"/>
  <c r="C1438" i="1"/>
  <c r="H1434" i="1"/>
  <c r="D1434" i="1"/>
  <c r="C1434" i="1"/>
  <c r="D1433" i="1"/>
  <c r="H1433" i="1" s="1"/>
  <c r="C1433" i="1"/>
  <c r="G1433" i="1" s="1"/>
  <c r="D1432" i="1"/>
  <c r="C1432" i="1"/>
  <c r="H1431" i="1"/>
  <c r="G1431" i="1"/>
  <c r="D1431" i="1"/>
  <c r="C1431" i="1"/>
  <c r="D1430" i="1"/>
  <c r="C1430" i="1"/>
  <c r="G1429" i="1"/>
  <c r="D1429" i="1"/>
  <c r="C1429" i="1"/>
  <c r="H1429" i="1" s="1"/>
  <c r="D1428" i="1"/>
  <c r="C1428" i="1"/>
  <c r="H1427" i="1"/>
  <c r="D1427" i="1"/>
  <c r="C1427" i="1"/>
  <c r="G1427" i="1" s="1"/>
  <c r="D1426" i="1"/>
  <c r="C1426" i="1"/>
  <c r="D1425" i="1"/>
  <c r="H1425" i="1" s="1"/>
  <c r="C1425" i="1"/>
  <c r="G1425" i="1" s="1"/>
  <c r="D1424" i="1"/>
  <c r="C1424" i="1"/>
  <c r="H1424" i="1" s="1"/>
  <c r="C1423" i="1"/>
  <c r="D1422" i="1"/>
  <c r="C1422" i="1"/>
  <c r="D1421" i="1"/>
  <c r="C1421" i="1"/>
  <c r="D1420" i="1"/>
  <c r="C1420" i="1"/>
  <c r="D1419" i="1"/>
  <c r="C1419" i="1"/>
  <c r="H1418" i="1"/>
  <c r="D1418" i="1"/>
  <c r="C1418" i="1"/>
  <c r="D1417" i="1"/>
  <c r="C1417" i="1"/>
  <c r="G1417" i="1" s="1"/>
  <c r="D1416" i="1"/>
  <c r="H1416" i="1" s="1"/>
  <c r="C1416" i="1"/>
  <c r="G1415" i="1"/>
  <c r="D1415" i="1"/>
  <c r="C1415" i="1"/>
  <c r="H1415" i="1" s="1"/>
  <c r="D1414" i="1"/>
  <c r="H1414" i="1" s="1"/>
  <c r="C1414" i="1"/>
  <c r="H1413" i="1"/>
  <c r="D1413" i="1"/>
  <c r="C1413" i="1"/>
  <c r="G1413" i="1" s="1"/>
  <c r="D1412" i="1"/>
  <c r="D1411" i="1"/>
  <c r="C1411" i="1"/>
  <c r="D1410" i="1"/>
  <c r="C1410" i="1"/>
  <c r="C1409" i="1"/>
  <c r="G1407" i="1"/>
  <c r="D1407" i="1"/>
  <c r="C1407" i="1"/>
  <c r="H1407" i="1" s="1"/>
  <c r="D1406" i="1"/>
  <c r="C1406" i="1"/>
  <c r="D1405" i="1"/>
  <c r="C1405" i="1"/>
  <c r="D1404" i="1"/>
  <c r="C1404" i="1"/>
  <c r="D1403" i="1"/>
  <c r="C1403" i="1"/>
  <c r="D1402" i="1"/>
  <c r="C1402" i="1"/>
  <c r="D1401" i="1"/>
  <c r="C1401" i="1"/>
  <c r="H1400" i="1"/>
  <c r="D1400" i="1"/>
  <c r="C1400" i="1"/>
  <c r="G1399" i="1"/>
  <c r="D1399" i="1"/>
  <c r="H1399" i="1" s="1"/>
  <c r="C1399" i="1"/>
  <c r="D1398" i="1"/>
  <c r="C1398" i="1"/>
  <c r="D1397" i="1"/>
  <c r="C1397" i="1"/>
  <c r="D1396" i="1"/>
  <c r="C1396" i="1"/>
  <c r="D1395" i="1"/>
  <c r="C1395" i="1"/>
  <c r="H1395" i="1" s="1"/>
  <c r="D1394" i="1"/>
  <c r="C1394" i="1"/>
  <c r="D1393" i="1"/>
  <c r="C1393" i="1"/>
  <c r="H1393" i="1" s="1"/>
  <c r="D1392" i="1"/>
  <c r="C1392" i="1"/>
  <c r="G1392" i="1" s="1"/>
  <c r="H1391" i="1"/>
  <c r="G1391" i="1"/>
  <c r="D1391" i="1"/>
  <c r="C1391" i="1"/>
  <c r="H1390" i="1"/>
  <c r="D1390" i="1"/>
  <c r="C1390" i="1"/>
  <c r="H1389" i="1"/>
  <c r="G1389" i="1"/>
  <c r="D1389" i="1"/>
  <c r="C1389" i="1"/>
  <c r="C1388" i="1"/>
  <c r="G1387" i="1"/>
  <c r="D1387" i="1"/>
  <c r="C1387" i="1"/>
  <c r="H1387" i="1" s="1"/>
  <c r="D1386" i="1"/>
  <c r="C1386" i="1"/>
  <c r="H1385" i="1"/>
  <c r="D1385" i="1"/>
  <c r="C1385" i="1"/>
  <c r="G1385" i="1" s="1"/>
  <c r="D1384" i="1"/>
  <c r="C1384" i="1"/>
  <c r="D1382" i="1"/>
  <c r="C1382" i="1"/>
  <c r="H1381" i="1"/>
  <c r="G1381" i="1"/>
  <c r="D1381" i="1"/>
  <c r="C1381" i="1"/>
  <c r="D1380" i="1"/>
  <c r="H1380" i="1" s="1"/>
  <c r="C1380" i="1"/>
  <c r="G1379" i="1"/>
  <c r="D1379" i="1"/>
  <c r="H1379" i="1" s="1"/>
  <c r="C1379" i="1"/>
  <c r="D1378" i="1"/>
  <c r="C1378" i="1"/>
  <c r="D1377" i="1"/>
  <c r="G1377" i="1" s="1"/>
  <c r="C1377" i="1"/>
  <c r="D1376" i="1"/>
  <c r="H1375" i="1"/>
  <c r="G1375" i="1"/>
  <c r="D1375" i="1"/>
  <c r="C1375" i="1"/>
  <c r="D1374" i="1"/>
  <c r="H1374" i="1" s="1"/>
  <c r="C1374" i="1"/>
  <c r="G1373" i="1"/>
  <c r="D1373" i="1"/>
  <c r="C1373" i="1"/>
  <c r="H1373" i="1" s="1"/>
  <c r="H1372" i="1"/>
  <c r="D1372" i="1"/>
  <c r="C1372" i="1"/>
  <c r="G1372" i="1" s="1"/>
  <c r="H1371" i="1"/>
  <c r="D1371" i="1"/>
  <c r="C1371" i="1"/>
  <c r="G1371" i="1" s="1"/>
  <c r="D1370" i="1"/>
  <c r="C1370" i="1"/>
  <c r="H1369" i="1"/>
  <c r="D1369" i="1"/>
  <c r="D1368" i="1"/>
  <c r="C1368" i="1"/>
  <c r="D1367" i="1"/>
  <c r="C1367" i="1"/>
  <c r="D1366" i="1"/>
  <c r="C1366" i="1"/>
  <c r="H1365" i="1"/>
  <c r="D1365" i="1"/>
  <c r="C1365" i="1"/>
  <c r="G1365" i="1" s="1"/>
  <c r="D1364" i="1"/>
  <c r="H1364" i="1" s="1"/>
  <c r="C1364" i="1"/>
  <c r="D1363" i="1"/>
  <c r="G1363" i="1" s="1"/>
  <c r="C1363" i="1"/>
  <c r="H1362" i="1"/>
  <c r="D1362" i="1"/>
  <c r="C1362" i="1"/>
  <c r="G1362" i="1" s="1"/>
  <c r="H1361" i="1"/>
  <c r="D1361" i="1"/>
  <c r="C1361" i="1"/>
  <c r="G1361" i="1" s="1"/>
  <c r="D1360" i="1"/>
  <c r="C1360" i="1"/>
  <c r="H1359" i="1"/>
  <c r="D1359" i="1"/>
  <c r="G1359" i="1" s="1"/>
  <c r="C1359" i="1"/>
  <c r="D1358" i="1"/>
  <c r="C1358" i="1"/>
  <c r="G1357" i="1"/>
  <c r="D1357" i="1"/>
  <c r="C1357" i="1"/>
  <c r="H1357" i="1" s="1"/>
  <c r="D1356" i="1"/>
  <c r="C1356" i="1"/>
  <c r="G1355" i="1"/>
  <c r="D1355" i="1"/>
  <c r="C1355" i="1"/>
  <c r="H1355" i="1" s="1"/>
  <c r="D1354" i="1"/>
  <c r="C1354" i="1"/>
  <c r="D1353" i="1"/>
  <c r="G1353" i="1" s="1"/>
  <c r="C1353" i="1"/>
  <c r="H1353" i="1" s="1"/>
  <c r="D1352" i="1"/>
  <c r="C1352" i="1"/>
  <c r="H1351" i="1"/>
  <c r="G1351" i="1"/>
  <c r="D1351" i="1"/>
  <c r="C1351" i="1"/>
  <c r="D1350" i="1"/>
  <c r="C1350" i="1"/>
  <c r="D1349" i="1"/>
  <c r="C1349" i="1"/>
  <c r="D1348" i="1"/>
  <c r="C1348" i="1"/>
  <c r="G1347" i="1"/>
  <c r="D1347" i="1"/>
  <c r="C1347" i="1"/>
  <c r="H1347" i="1" s="1"/>
  <c r="H1346" i="1"/>
  <c r="D1346" i="1"/>
  <c r="C1346" i="1"/>
  <c r="G1346" i="1" s="1"/>
  <c r="H1345" i="1"/>
  <c r="D1345" i="1"/>
  <c r="C1345" i="1"/>
  <c r="G1345" i="1" s="1"/>
  <c r="D1344" i="1"/>
  <c r="C1344" i="1"/>
  <c r="G1344" i="1" s="1"/>
  <c r="D1343" i="1"/>
  <c r="G1343" i="1" s="1"/>
  <c r="C1343" i="1"/>
  <c r="H1342" i="1"/>
  <c r="D1342" i="1"/>
  <c r="C1342" i="1"/>
  <c r="G1342" i="1" s="1"/>
  <c r="D1341" i="1"/>
  <c r="C1341" i="1"/>
  <c r="D1340" i="1"/>
  <c r="C1340" i="1"/>
  <c r="H1339" i="1"/>
  <c r="G1339" i="1"/>
  <c r="D1339" i="1"/>
  <c r="C1339" i="1"/>
  <c r="H1338" i="1"/>
  <c r="D1338" i="1"/>
  <c r="C1338" i="1"/>
  <c r="G1338" i="1" s="1"/>
  <c r="D1337" i="1"/>
  <c r="C1337" i="1"/>
  <c r="D1336" i="1"/>
  <c r="C1336" i="1"/>
  <c r="G1336" i="1" s="1"/>
  <c r="G1335" i="1"/>
  <c r="D1335" i="1"/>
  <c r="C1335" i="1"/>
  <c r="H1335" i="1" s="1"/>
  <c r="D1334" i="1"/>
  <c r="C1334" i="1"/>
  <c r="C1333" i="1"/>
  <c r="H1332" i="1"/>
  <c r="D1332" i="1"/>
  <c r="C1332" i="1"/>
  <c r="G1332" i="1" s="1"/>
  <c r="D1331" i="1"/>
  <c r="C1331" i="1"/>
  <c r="D1330" i="1"/>
  <c r="C1330" i="1"/>
  <c r="G1330" i="1" s="1"/>
  <c r="D1328" i="1"/>
  <c r="C1328" i="1"/>
  <c r="H1327" i="1"/>
  <c r="G1327" i="1"/>
  <c r="D1327" i="1"/>
  <c r="C1327" i="1"/>
  <c r="D1326" i="1"/>
  <c r="C1326" i="1"/>
  <c r="D1325" i="1"/>
  <c r="C1325" i="1"/>
  <c r="D1324" i="1"/>
  <c r="C1324" i="1"/>
  <c r="H1323" i="1"/>
  <c r="D1323" i="1"/>
  <c r="C1323" i="1"/>
  <c r="G1323" i="1" s="1"/>
  <c r="D1322" i="1"/>
  <c r="H1322" i="1" s="1"/>
  <c r="C1322" i="1"/>
  <c r="G1321" i="1"/>
  <c r="D1321" i="1"/>
  <c r="C1321" i="1"/>
  <c r="H1321" i="1" s="1"/>
  <c r="D1320" i="1"/>
  <c r="C1320" i="1"/>
  <c r="D1319" i="1"/>
  <c r="G1319" i="1" s="1"/>
  <c r="C1319" i="1"/>
  <c r="D1318" i="1"/>
  <c r="C1318" i="1"/>
  <c r="H1317" i="1"/>
  <c r="G1317" i="1"/>
  <c r="D1317" i="1"/>
  <c r="C1317" i="1"/>
  <c r="H1316" i="1"/>
  <c r="D1316" i="1"/>
  <c r="C1316" i="1"/>
  <c r="G1316" i="1" s="1"/>
  <c r="D1315" i="1"/>
  <c r="C1315" i="1"/>
  <c r="D1314" i="1"/>
  <c r="H1314" i="1" s="1"/>
  <c r="C1314" i="1"/>
  <c r="D1313" i="1"/>
  <c r="C1313" i="1"/>
  <c r="D1312" i="1"/>
  <c r="C1312" i="1"/>
  <c r="G1311" i="1"/>
  <c r="D1311" i="1"/>
  <c r="C1311" i="1"/>
  <c r="H1311" i="1" s="1"/>
  <c r="D1310" i="1"/>
  <c r="C1310" i="1"/>
  <c r="G1309" i="1"/>
  <c r="D1309" i="1"/>
  <c r="C1309" i="1"/>
  <c r="H1309" i="1" s="1"/>
  <c r="D1308" i="1"/>
  <c r="C1308" i="1"/>
  <c r="D1307" i="1"/>
  <c r="C1307" i="1"/>
  <c r="D1306" i="1"/>
  <c r="C1306" i="1"/>
  <c r="H1305" i="1"/>
  <c r="G1305" i="1"/>
  <c r="D1305" i="1"/>
  <c r="C1305" i="1"/>
  <c r="H1304" i="1"/>
  <c r="D1304" i="1"/>
  <c r="C1304" i="1"/>
  <c r="G1304" i="1" s="1"/>
  <c r="D1303" i="1"/>
  <c r="C1303" i="1"/>
  <c r="D1302" i="1"/>
  <c r="C1302" i="1"/>
  <c r="G1302" i="1" s="1"/>
  <c r="G1301" i="1"/>
  <c r="D1301" i="1"/>
  <c r="C1301" i="1"/>
  <c r="H1301" i="1" s="1"/>
  <c r="C1300" i="1"/>
  <c r="D1298" i="1"/>
  <c r="C1298" i="1"/>
  <c r="G1297" i="1"/>
  <c r="D1297" i="1"/>
  <c r="C1297" i="1"/>
  <c r="H1297" i="1" s="1"/>
  <c r="D1296" i="1"/>
  <c r="C1296" i="1"/>
  <c r="G1295" i="1"/>
  <c r="D1295" i="1"/>
  <c r="C1295" i="1"/>
  <c r="H1295" i="1" s="1"/>
  <c r="D1294" i="1"/>
  <c r="C1294" i="1"/>
  <c r="D1293" i="1"/>
  <c r="C1293" i="1"/>
  <c r="D1292" i="1"/>
  <c r="C1292" i="1"/>
  <c r="H1291" i="1"/>
  <c r="G1291" i="1"/>
  <c r="D1291" i="1"/>
  <c r="C1291" i="1"/>
  <c r="H1290" i="1"/>
  <c r="D1290" i="1"/>
  <c r="C1290" i="1"/>
  <c r="G1290" i="1" s="1"/>
  <c r="D1289" i="1"/>
  <c r="C1289" i="1"/>
  <c r="D1288" i="1"/>
  <c r="C1288" i="1"/>
  <c r="G1288" i="1" s="1"/>
  <c r="G1287" i="1"/>
  <c r="D1287" i="1"/>
  <c r="C1287" i="1"/>
  <c r="H1287" i="1" s="1"/>
  <c r="H1286" i="1"/>
  <c r="D1286" i="1"/>
  <c r="C1286" i="1"/>
  <c r="G1286" i="1" s="1"/>
  <c r="H1285" i="1"/>
  <c r="D1285" i="1"/>
  <c r="C1285" i="1"/>
  <c r="G1285" i="1" s="1"/>
  <c r="D1284" i="1"/>
  <c r="H1284" i="1" s="1"/>
  <c r="C1284" i="1"/>
  <c r="G1283" i="1"/>
  <c r="D1283" i="1"/>
  <c r="C1283" i="1"/>
  <c r="H1283" i="1" s="1"/>
  <c r="D1282" i="1"/>
  <c r="C1282" i="1"/>
  <c r="D1281" i="1"/>
  <c r="G1281" i="1" s="1"/>
  <c r="C1281" i="1"/>
  <c r="H1281" i="1" s="1"/>
  <c r="D1280" i="1"/>
  <c r="C1280" i="1"/>
  <c r="H1279" i="1"/>
  <c r="G1279" i="1"/>
  <c r="D1279" i="1"/>
  <c r="C1279" i="1"/>
  <c r="D1278" i="1"/>
  <c r="C1278" i="1"/>
  <c r="D1277" i="1"/>
  <c r="C1277" i="1"/>
  <c r="D1276" i="1"/>
  <c r="C1276" i="1"/>
  <c r="H1275" i="1"/>
  <c r="D1275" i="1"/>
  <c r="C1275" i="1"/>
  <c r="G1275" i="1" s="1"/>
  <c r="D1274" i="1"/>
  <c r="H1274" i="1" s="1"/>
  <c r="C1274" i="1"/>
  <c r="G1273" i="1"/>
  <c r="D1273" i="1"/>
  <c r="C1273" i="1"/>
  <c r="H1273" i="1" s="1"/>
  <c r="D1272" i="1"/>
  <c r="C1272" i="1"/>
  <c r="D1271" i="1"/>
  <c r="C1271" i="1"/>
  <c r="D1270" i="1"/>
  <c r="C1270" i="1"/>
  <c r="D1269" i="1"/>
  <c r="C1269" i="1"/>
  <c r="G1269" i="1" s="1"/>
  <c r="D1268" i="1"/>
  <c r="C1268" i="1"/>
  <c r="H1267" i="1"/>
  <c r="D1267" i="1"/>
  <c r="G1267" i="1" s="1"/>
  <c r="C1267" i="1"/>
  <c r="D1266" i="1"/>
  <c r="C1266" i="1"/>
  <c r="G1266" i="1" s="1"/>
  <c r="D1265" i="1"/>
  <c r="G1265" i="1" s="1"/>
  <c r="C1265" i="1"/>
  <c r="D1264" i="1"/>
  <c r="C1264" i="1"/>
  <c r="D1263" i="1"/>
  <c r="C1263" i="1"/>
  <c r="D1262" i="1"/>
  <c r="C1262" i="1"/>
  <c r="G1261" i="1"/>
  <c r="D1261" i="1"/>
  <c r="C1261" i="1"/>
  <c r="H1261" i="1" s="1"/>
  <c r="D1260" i="1"/>
  <c r="C1260" i="1"/>
  <c r="G1259" i="1"/>
  <c r="D1259" i="1"/>
  <c r="C1259" i="1"/>
  <c r="H1259" i="1" s="1"/>
  <c r="D1258" i="1"/>
  <c r="C1258" i="1"/>
  <c r="D1257" i="1"/>
  <c r="G1257" i="1" s="1"/>
  <c r="C1257" i="1"/>
  <c r="H1257" i="1" s="1"/>
  <c r="H1256" i="1"/>
  <c r="D1256" i="1"/>
  <c r="C1256" i="1"/>
  <c r="G1256" i="1" s="1"/>
  <c r="D1255" i="1"/>
  <c r="C1255" i="1"/>
  <c r="G1255" i="1" s="1"/>
  <c r="D1254" i="1"/>
  <c r="C1254" i="1"/>
  <c r="D1253" i="1"/>
  <c r="G1253" i="1" s="1"/>
  <c r="C1253" i="1"/>
  <c r="H1253" i="1" s="1"/>
  <c r="D1252" i="1"/>
  <c r="C1252" i="1"/>
  <c r="G1251" i="1"/>
  <c r="D1251" i="1"/>
  <c r="C1251" i="1"/>
  <c r="H1251" i="1" s="1"/>
  <c r="D1250" i="1"/>
  <c r="C1250" i="1"/>
  <c r="D1249" i="1"/>
  <c r="C1249" i="1"/>
  <c r="H1249" i="1" s="1"/>
  <c r="D1248" i="1"/>
  <c r="H1248" i="1" s="1"/>
  <c r="C1248" i="1"/>
  <c r="H1247" i="1"/>
  <c r="G1247" i="1"/>
  <c r="D1247" i="1"/>
  <c r="C1247" i="1"/>
  <c r="H1246" i="1"/>
  <c r="D1246" i="1"/>
  <c r="C1246" i="1"/>
  <c r="G1246" i="1" s="1"/>
  <c r="D1245" i="1"/>
  <c r="C1245" i="1"/>
  <c r="D1244" i="1"/>
  <c r="C1244" i="1"/>
  <c r="G1244" i="1" s="1"/>
  <c r="D1243" i="1"/>
  <c r="H1243" i="1" s="1"/>
  <c r="C1243" i="1"/>
  <c r="D1242" i="1"/>
  <c r="H1242" i="1" s="1"/>
  <c r="C1242" i="1"/>
  <c r="G1241" i="1"/>
  <c r="D1241" i="1"/>
  <c r="C1241" i="1"/>
  <c r="H1241" i="1" s="1"/>
  <c r="D1240" i="1"/>
  <c r="C1240" i="1"/>
  <c r="D1239" i="1"/>
  <c r="G1239" i="1" s="1"/>
  <c r="C1239" i="1"/>
  <c r="D1238" i="1"/>
  <c r="C1238" i="1"/>
  <c r="D1237" i="1"/>
  <c r="C1237" i="1"/>
  <c r="H1237" i="1" s="1"/>
  <c r="D1236" i="1"/>
  <c r="C1236" i="1"/>
  <c r="G1234" i="1"/>
  <c r="D1234" i="1"/>
  <c r="C1234" i="1"/>
  <c r="H1234" i="1" s="1"/>
  <c r="D1233" i="1"/>
  <c r="C1233" i="1"/>
  <c r="D1232" i="1"/>
  <c r="C1232" i="1"/>
  <c r="H1232" i="1" s="1"/>
  <c r="H1231" i="1"/>
  <c r="D1231" i="1"/>
  <c r="G1231" i="1" s="1"/>
  <c r="C1231" i="1"/>
  <c r="H1230" i="1"/>
  <c r="G1230" i="1"/>
  <c r="D1230" i="1"/>
  <c r="C1230" i="1"/>
  <c r="D1229" i="1"/>
  <c r="C1229" i="1"/>
  <c r="D1228" i="1"/>
  <c r="G1228" i="1" s="1"/>
  <c r="C1228" i="1"/>
  <c r="D1227" i="1"/>
  <c r="C1227" i="1"/>
  <c r="D1226" i="1"/>
  <c r="C1226" i="1"/>
  <c r="G1225" i="1"/>
  <c r="D1225" i="1"/>
  <c r="C1225" i="1"/>
  <c r="H1225" i="1" s="1"/>
  <c r="D1224" i="1"/>
  <c r="C1224" i="1"/>
  <c r="D1223" i="1"/>
  <c r="C1223" i="1"/>
  <c r="D1221" i="1"/>
  <c r="G1221" i="1" s="1"/>
  <c r="C1221" i="1"/>
  <c r="D1220" i="1"/>
  <c r="C1220" i="1"/>
  <c r="D1219" i="1"/>
  <c r="C1219" i="1"/>
  <c r="H1219" i="1" s="1"/>
  <c r="D1218" i="1"/>
  <c r="C1218" i="1"/>
  <c r="D1217" i="1"/>
  <c r="G1217" i="1" s="1"/>
  <c r="C1217" i="1"/>
  <c r="D1216" i="1"/>
  <c r="C1216" i="1"/>
  <c r="D1215" i="1"/>
  <c r="G1213" i="1"/>
  <c r="D1213" i="1"/>
  <c r="C1213" i="1"/>
  <c r="H1213" i="1" s="1"/>
  <c r="D1212" i="1"/>
  <c r="G1212" i="1" s="1"/>
  <c r="C1212" i="1"/>
  <c r="G1211" i="1"/>
  <c r="D1211" i="1"/>
  <c r="C1211" i="1"/>
  <c r="H1211" i="1" s="1"/>
  <c r="H1210" i="1"/>
  <c r="D1210" i="1"/>
  <c r="C1210" i="1"/>
  <c r="G1209" i="1"/>
  <c r="D1209" i="1"/>
  <c r="C1209" i="1"/>
  <c r="H1209" i="1" s="1"/>
  <c r="D1208" i="1"/>
  <c r="C1208" i="1"/>
  <c r="G1207" i="1"/>
  <c r="D1207" i="1"/>
  <c r="C1207" i="1"/>
  <c r="H1207" i="1" s="1"/>
  <c r="D1206" i="1"/>
  <c r="C1206" i="1"/>
  <c r="G1205" i="1"/>
  <c r="D1205" i="1"/>
  <c r="C1205" i="1"/>
  <c r="H1205" i="1" s="1"/>
  <c r="D1204" i="1"/>
  <c r="G1204" i="1" s="1"/>
  <c r="C1204" i="1"/>
  <c r="D1203" i="1"/>
  <c r="C1203" i="1"/>
  <c r="D1202" i="1"/>
  <c r="G1202" i="1" s="1"/>
  <c r="C1202" i="1"/>
  <c r="D1201" i="1"/>
  <c r="C1201" i="1"/>
  <c r="D1200" i="1"/>
  <c r="C1200" i="1"/>
  <c r="G1199" i="1"/>
  <c r="D1199" i="1"/>
  <c r="C1199" i="1"/>
  <c r="H1199" i="1" s="1"/>
  <c r="D1198" i="1"/>
  <c r="C1198" i="1"/>
  <c r="H1198" i="1" s="1"/>
  <c r="D1197" i="1"/>
  <c r="C1197" i="1"/>
  <c r="D1196" i="1"/>
  <c r="C1196" i="1"/>
  <c r="D1195" i="1"/>
  <c r="C1195" i="1"/>
  <c r="D1194" i="1"/>
  <c r="C1194" i="1"/>
  <c r="H1194" i="1" s="1"/>
  <c r="D1193" i="1"/>
  <c r="G1193" i="1" s="1"/>
  <c r="C1193" i="1"/>
  <c r="D1192" i="1"/>
  <c r="C1192" i="1"/>
  <c r="D1191" i="1"/>
  <c r="C1191" i="1"/>
  <c r="H1191" i="1" s="1"/>
  <c r="D1190" i="1"/>
  <c r="G1190" i="1" s="1"/>
  <c r="C1190" i="1"/>
  <c r="G1189" i="1"/>
  <c r="D1189" i="1"/>
  <c r="C1189" i="1"/>
  <c r="H1189" i="1" s="1"/>
  <c r="D1188" i="1"/>
  <c r="G1188" i="1" s="1"/>
  <c r="C1188" i="1"/>
  <c r="D1187" i="1"/>
  <c r="G1187" i="1" s="1"/>
  <c r="C1187" i="1"/>
  <c r="H1186" i="1"/>
  <c r="D1186" i="1"/>
  <c r="C1186" i="1"/>
  <c r="G1185" i="1"/>
  <c r="D1185" i="1"/>
  <c r="C1185" i="1"/>
  <c r="H1185" i="1" s="1"/>
  <c r="D1184" i="1"/>
  <c r="C1184" i="1"/>
  <c r="D1182" i="1"/>
  <c r="C1182" i="1"/>
  <c r="D1181" i="1"/>
  <c r="G1181" i="1" s="1"/>
  <c r="C1181" i="1"/>
  <c r="D1180" i="1"/>
  <c r="C1180" i="1"/>
  <c r="G1179" i="1"/>
  <c r="D1179" i="1"/>
  <c r="C1179" i="1"/>
  <c r="H1179" i="1" s="1"/>
  <c r="D1178" i="1"/>
  <c r="G1178" i="1" s="1"/>
  <c r="C1178" i="1"/>
  <c r="D1177" i="1"/>
  <c r="G1177" i="1" s="1"/>
  <c r="C1177" i="1"/>
  <c r="H1176" i="1"/>
  <c r="D1176" i="1"/>
  <c r="C1176" i="1"/>
  <c r="G1175" i="1"/>
  <c r="D1175" i="1"/>
  <c r="C1175" i="1"/>
  <c r="H1175" i="1" s="1"/>
  <c r="D1174" i="1"/>
  <c r="C1174" i="1"/>
  <c r="G1173" i="1"/>
  <c r="D1173" i="1"/>
  <c r="C1173" i="1"/>
  <c r="H1173" i="1" s="1"/>
  <c r="H1172" i="1"/>
  <c r="D1172" i="1"/>
  <c r="C1172" i="1"/>
  <c r="G1171" i="1"/>
  <c r="D1171" i="1"/>
  <c r="C1171" i="1"/>
  <c r="H1171" i="1" s="1"/>
  <c r="D1170" i="1"/>
  <c r="C1170" i="1"/>
  <c r="G1169" i="1"/>
  <c r="D1169" i="1"/>
  <c r="C1169" i="1"/>
  <c r="H1169" i="1" s="1"/>
  <c r="H1168" i="1"/>
  <c r="D1168" i="1"/>
  <c r="C1168" i="1"/>
  <c r="D1167" i="1"/>
  <c r="D1166" i="1"/>
  <c r="C1166" i="1"/>
  <c r="D1165" i="1"/>
  <c r="C1165" i="1"/>
  <c r="H1164" i="1"/>
  <c r="D1164" i="1"/>
  <c r="C1164" i="1"/>
  <c r="D1163" i="1"/>
  <c r="C1163" i="1"/>
  <c r="D1162" i="1"/>
  <c r="C1162" i="1"/>
  <c r="G1161" i="1"/>
  <c r="D1161" i="1"/>
  <c r="C1161" i="1"/>
  <c r="H1161" i="1" s="1"/>
  <c r="D1160" i="1"/>
  <c r="C1160" i="1"/>
  <c r="H1160" i="1" s="1"/>
  <c r="D1159" i="1"/>
  <c r="C1159" i="1"/>
  <c r="D1158" i="1"/>
  <c r="C1158" i="1"/>
  <c r="D1157" i="1"/>
  <c r="C1157" i="1"/>
  <c r="D1156" i="1"/>
  <c r="C1156" i="1"/>
  <c r="H1156" i="1" s="1"/>
  <c r="D1155" i="1"/>
  <c r="C1155" i="1"/>
  <c r="D1154" i="1"/>
  <c r="D1151" i="1"/>
  <c r="C1151" i="1"/>
  <c r="H1151" i="1" s="1"/>
  <c r="D1150" i="1"/>
  <c r="G1150" i="1" s="1"/>
  <c r="C1150" i="1"/>
  <c r="D1149" i="1"/>
  <c r="C1149" i="1"/>
  <c r="H1149" i="1" s="1"/>
  <c r="D1148" i="1"/>
  <c r="C1148" i="1"/>
  <c r="D1147" i="1"/>
  <c r="C1147" i="1"/>
  <c r="D1146" i="1"/>
  <c r="C1146" i="1"/>
  <c r="G1145" i="1"/>
  <c r="D1145" i="1"/>
  <c r="C1145" i="1"/>
  <c r="H1145" i="1" s="1"/>
  <c r="D1144" i="1"/>
  <c r="C1144" i="1"/>
  <c r="H1144" i="1" s="1"/>
  <c r="G1143" i="1"/>
  <c r="D1143" i="1"/>
  <c r="C1143" i="1"/>
  <c r="H1143" i="1" s="1"/>
  <c r="D1142" i="1"/>
  <c r="G1142" i="1" s="1"/>
  <c r="C1142" i="1"/>
  <c r="G1141" i="1"/>
  <c r="D1141" i="1"/>
  <c r="C1141" i="1"/>
  <c r="H1141" i="1" s="1"/>
  <c r="H1140" i="1"/>
  <c r="D1140" i="1"/>
  <c r="C1140" i="1"/>
  <c r="G1139" i="1"/>
  <c r="D1139" i="1"/>
  <c r="C1139" i="1"/>
  <c r="H1139" i="1" s="1"/>
  <c r="D1138" i="1"/>
  <c r="C1138" i="1"/>
  <c r="D1137" i="1"/>
  <c r="C1137" i="1"/>
  <c r="D1136" i="1"/>
  <c r="C1136" i="1"/>
  <c r="D1135" i="1"/>
  <c r="G1135" i="1" s="1"/>
  <c r="C1135" i="1"/>
  <c r="H1134" i="1"/>
  <c r="G1134" i="1"/>
  <c r="D1134" i="1"/>
  <c r="C1134" i="1"/>
  <c r="D1133" i="1"/>
  <c r="C1133" i="1"/>
  <c r="D1132" i="1"/>
  <c r="G1132" i="1" s="1"/>
  <c r="C1132" i="1"/>
  <c r="D1131" i="1"/>
  <c r="G1131" i="1" s="1"/>
  <c r="C1131" i="1"/>
  <c r="D1130" i="1"/>
  <c r="H1130" i="1" s="1"/>
  <c r="C1130" i="1"/>
  <c r="D1129" i="1"/>
  <c r="G1129" i="1" s="1"/>
  <c r="C1129" i="1"/>
  <c r="D1128" i="1"/>
  <c r="C1128" i="1"/>
  <c r="G1127" i="1"/>
  <c r="D1127" i="1"/>
  <c r="C1127" i="1"/>
  <c r="H1127" i="1" s="1"/>
  <c r="D1126" i="1"/>
  <c r="C1126" i="1"/>
  <c r="D1125" i="1"/>
  <c r="G1125" i="1" s="1"/>
  <c r="C1125" i="1"/>
  <c r="C1124" i="1"/>
  <c r="D1123" i="1"/>
  <c r="C1123" i="1"/>
  <c r="D1122" i="1"/>
  <c r="C1122" i="1"/>
  <c r="D1121" i="1"/>
  <c r="C1121" i="1"/>
  <c r="D1120" i="1"/>
  <c r="C1120" i="1"/>
  <c r="G1119" i="1"/>
  <c r="D1119" i="1"/>
  <c r="C1119" i="1"/>
  <c r="H1119" i="1" s="1"/>
  <c r="D1118" i="1"/>
  <c r="G1118" i="1" s="1"/>
  <c r="C1118" i="1"/>
  <c r="H1118" i="1" s="1"/>
  <c r="D1117" i="1"/>
  <c r="G1117" i="1" s="1"/>
  <c r="C1117" i="1"/>
  <c r="D1116" i="1"/>
  <c r="C1116" i="1"/>
  <c r="G1116" i="1" s="1"/>
  <c r="D1115" i="1"/>
  <c r="C1115" i="1"/>
  <c r="D1114" i="1"/>
  <c r="C1114" i="1"/>
  <c r="D1113" i="1"/>
  <c r="C1113" i="1"/>
  <c r="D1112" i="1"/>
  <c r="D1111" i="1"/>
  <c r="G1111" i="1" s="1"/>
  <c r="C1111" i="1"/>
  <c r="G1110" i="1"/>
  <c r="D1110" i="1"/>
  <c r="C1110" i="1"/>
  <c r="G1109" i="1"/>
  <c r="D1109" i="1"/>
  <c r="C1109" i="1"/>
  <c r="H1109" i="1" s="1"/>
  <c r="D1108" i="1"/>
  <c r="C1108" i="1"/>
  <c r="G1107" i="1"/>
  <c r="D1107" i="1"/>
  <c r="C1107" i="1"/>
  <c r="H1107" i="1" s="1"/>
  <c r="D1106" i="1"/>
  <c r="H1106" i="1" s="1"/>
  <c r="C1106" i="1"/>
  <c r="D1105" i="1"/>
  <c r="G1105" i="1" s="1"/>
  <c r="C1105" i="1"/>
  <c r="D1104" i="1"/>
  <c r="C1104" i="1"/>
  <c r="D1103" i="1"/>
  <c r="C1103" i="1"/>
  <c r="G1102" i="1"/>
  <c r="D1102" i="1"/>
  <c r="C1102" i="1"/>
  <c r="H1102" i="1" s="1"/>
  <c r="G1101" i="1"/>
  <c r="D1101" i="1"/>
  <c r="C1101" i="1"/>
  <c r="H1101" i="1" s="1"/>
  <c r="D1100" i="1"/>
  <c r="H1100" i="1" s="1"/>
  <c r="C1100" i="1"/>
  <c r="G1099" i="1"/>
  <c r="D1099" i="1"/>
  <c r="C1099" i="1"/>
  <c r="H1099" i="1" s="1"/>
  <c r="H1098" i="1"/>
  <c r="D1098" i="1"/>
  <c r="C1098" i="1"/>
  <c r="G1097" i="1"/>
  <c r="D1097" i="1"/>
  <c r="C1097" i="1"/>
  <c r="H1097" i="1" s="1"/>
  <c r="D1096" i="1"/>
  <c r="D1095" i="1"/>
  <c r="C1095" i="1"/>
  <c r="D1094" i="1"/>
  <c r="C1094" i="1"/>
  <c r="G1093" i="1"/>
  <c r="D1093" i="1"/>
  <c r="C1093" i="1"/>
  <c r="H1093" i="1" s="1"/>
  <c r="D1092" i="1"/>
  <c r="C1092" i="1"/>
  <c r="G1091" i="1"/>
  <c r="D1091" i="1"/>
  <c r="C1091" i="1"/>
  <c r="H1091" i="1" s="1"/>
  <c r="H1090" i="1"/>
  <c r="D1090" i="1"/>
  <c r="G1090" i="1" s="1"/>
  <c r="C1090" i="1"/>
  <c r="D1089" i="1"/>
  <c r="G1089" i="1" s="1"/>
  <c r="C1089" i="1"/>
  <c r="D1088" i="1"/>
  <c r="C1088" i="1"/>
  <c r="D1087" i="1"/>
  <c r="C1087" i="1"/>
  <c r="G1087" i="1" s="1"/>
  <c r="D1086" i="1"/>
  <c r="C1086" i="1"/>
  <c r="D1085" i="1"/>
  <c r="C1085" i="1"/>
  <c r="G1085" i="1" s="1"/>
  <c r="D1084" i="1"/>
  <c r="C1084" i="1"/>
  <c r="H1084" i="1" s="1"/>
  <c r="D1083" i="1"/>
  <c r="C1083" i="1"/>
  <c r="G1083" i="1" s="1"/>
  <c r="G1082" i="1"/>
  <c r="D1082" i="1"/>
  <c r="C1082" i="1"/>
  <c r="H1082" i="1" s="1"/>
  <c r="G1081" i="1"/>
  <c r="D1081" i="1"/>
  <c r="C1081" i="1"/>
  <c r="D1080" i="1"/>
  <c r="H1080" i="1" s="1"/>
  <c r="C1080" i="1"/>
  <c r="D1079" i="1"/>
  <c r="H1079" i="1" s="1"/>
  <c r="C1079" i="1"/>
  <c r="D1078" i="1"/>
  <c r="C1078" i="1"/>
  <c r="D1077" i="1"/>
  <c r="C1077" i="1"/>
  <c r="D1076" i="1"/>
  <c r="H1076" i="1" s="1"/>
  <c r="C1076" i="1"/>
  <c r="H1075" i="1"/>
  <c r="D1075" i="1"/>
  <c r="C1075" i="1"/>
  <c r="D1074" i="1"/>
  <c r="H1074" i="1" s="1"/>
  <c r="C1074" i="1"/>
  <c r="D1073" i="1"/>
  <c r="C1073" i="1"/>
  <c r="D1072" i="1"/>
  <c r="H1072" i="1" s="1"/>
  <c r="C1072" i="1"/>
  <c r="D1071" i="1"/>
  <c r="H1071" i="1" s="1"/>
  <c r="C1071" i="1"/>
  <c r="D1070" i="1"/>
  <c r="C1070" i="1"/>
  <c r="D1069" i="1"/>
  <c r="H1069" i="1" s="1"/>
  <c r="C1069" i="1"/>
  <c r="D1068" i="1"/>
  <c r="C1068" i="1"/>
  <c r="D1067" i="1"/>
  <c r="C1067" i="1"/>
  <c r="D1066" i="1"/>
  <c r="C1066" i="1"/>
  <c r="D1064" i="1"/>
  <c r="C1064" i="1"/>
  <c r="H1063" i="1"/>
  <c r="D1063" i="1"/>
  <c r="C1063" i="1"/>
  <c r="G1063" i="1" s="1"/>
  <c r="D1062" i="1"/>
  <c r="C1062" i="1"/>
  <c r="H1061" i="1"/>
  <c r="D1061" i="1"/>
  <c r="C1061" i="1"/>
  <c r="G1061" i="1" s="1"/>
  <c r="D1060" i="1"/>
  <c r="C1060" i="1"/>
  <c r="D1059" i="1"/>
  <c r="H1059" i="1" s="1"/>
  <c r="C1059" i="1"/>
  <c r="D1058" i="1"/>
  <c r="C1058" i="1"/>
  <c r="D1057" i="1"/>
  <c r="H1057" i="1" s="1"/>
  <c r="C1057" i="1"/>
  <c r="D1056" i="1"/>
  <c r="C1056" i="1"/>
  <c r="D1055" i="1"/>
  <c r="H1055" i="1" s="1"/>
  <c r="C1055" i="1"/>
  <c r="D1054" i="1"/>
  <c r="C1054" i="1"/>
  <c r="D1053" i="1"/>
  <c r="C1053" i="1"/>
  <c r="D1052" i="1"/>
  <c r="C1052" i="1"/>
  <c r="D1051" i="1"/>
  <c r="C1051" i="1"/>
  <c r="D1050" i="1"/>
  <c r="C1050" i="1"/>
  <c r="H1049" i="1"/>
  <c r="D1049" i="1"/>
  <c r="C1049" i="1"/>
  <c r="G1049" i="1" s="1"/>
  <c r="C1048" i="1"/>
  <c r="D1045" i="1"/>
  <c r="C1045" i="1"/>
  <c r="D1044" i="1"/>
  <c r="C1044" i="1"/>
  <c r="D1043" i="1"/>
  <c r="C1043" i="1"/>
  <c r="D1042" i="1"/>
  <c r="C1042" i="1"/>
  <c r="D1041" i="1"/>
  <c r="C1041" i="1"/>
  <c r="D1040" i="1"/>
  <c r="C1040" i="1"/>
  <c r="H1039" i="1"/>
  <c r="D1039" i="1"/>
  <c r="C1039" i="1"/>
  <c r="G1039" i="1" s="1"/>
  <c r="D1038" i="1"/>
  <c r="C1038" i="1"/>
  <c r="H1037" i="1"/>
  <c r="D1037" i="1"/>
  <c r="C1037" i="1"/>
  <c r="G1037" i="1" s="1"/>
  <c r="D1036" i="1"/>
  <c r="C1036" i="1"/>
  <c r="D1035" i="1"/>
  <c r="H1035" i="1" s="1"/>
  <c r="C1035" i="1"/>
  <c r="D1034" i="1"/>
  <c r="C1034" i="1"/>
  <c r="D1033" i="1"/>
  <c r="C1033" i="1"/>
  <c r="D1032" i="1"/>
  <c r="C1032" i="1"/>
  <c r="D1031" i="1"/>
  <c r="C1031" i="1"/>
  <c r="G1031" i="1" s="1"/>
  <c r="D1030" i="1"/>
  <c r="C1030" i="1"/>
  <c r="H1029" i="1"/>
  <c r="D1029" i="1"/>
  <c r="C1029" i="1"/>
  <c r="G1029" i="1" s="1"/>
  <c r="D1028" i="1"/>
  <c r="C1028" i="1"/>
  <c r="D1027" i="1"/>
  <c r="C1027" i="1"/>
  <c r="D1026" i="1"/>
  <c r="C1026" i="1"/>
  <c r="D1025" i="1"/>
  <c r="C1025" i="1"/>
  <c r="G1025" i="1" s="1"/>
  <c r="D1024" i="1"/>
  <c r="C1024" i="1"/>
  <c r="D1023" i="1"/>
  <c r="C1023" i="1"/>
  <c r="G1023" i="1" s="1"/>
  <c r="D1022" i="1"/>
  <c r="C1022" i="1"/>
  <c r="D1021" i="1"/>
  <c r="H1021" i="1" s="1"/>
  <c r="C1021" i="1"/>
  <c r="D1020" i="1"/>
  <c r="C1020" i="1"/>
  <c r="H1019" i="1"/>
  <c r="D1019" i="1"/>
  <c r="C1019" i="1"/>
  <c r="D1018" i="1"/>
  <c r="C1018" i="1"/>
  <c r="D1017" i="1"/>
  <c r="H1017" i="1" s="1"/>
  <c r="C1017" i="1"/>
  <c r="D1016" i="1"/>
  <c r="C1016" i="1"/>
  <c r="D1015" i="1"/>
  <c r="C1015" i="1"/>
  <c r="D1014" i="1"/>
  <c r="C1014" i="1"/>
  <c r="D1013" i="1"/>
  <c r="C1013" i="1"/>
  <c r="G1013" i="1" s="1"/>
  <c r="D1012" i="1"/>
  <c r="C1012" i="1"/>
  <c r="D1011" i="1"/>
  <c r="H1011" i="1" s="1"/>
  <c r="C1011" i="1"/>
  <c r="D1010" i="1"/>
  <c r="C1010" i="1"/>
  <c r="H1009" i="1"/>
  <c r="D1009" i="1"/>
  <c r="C1009" i="1"/>
  <c r="D1008" i="1"/>
  <c r="C1008" i="1"/>
  <c r="D1007" i="1"/>
  <c r="H1007" i="1" s="1"/>
  <c r="C1007" i="1"/>
  <c r="D1006" i="1"/>
  <c r="C1006" i="1"/>
  <c r="D1005" i="1"/>
  <c r="C1005" i="1"/>
  <c r="D1004" i="1"/>
  <c r="C1004" i="1"/>
  <c r="D1003" i="1"/>
  <c r="C1003" i="1"/>
  <c r="D1002" i="1"/>
  <c r="C1002" i="1"/>
  <c r="D1001" i="1"/>
  <c r="C1001" i="1"/>
  <c r="D1000" i="1"/>
  <c r="C1000" i="1"/>
  <c r="D999" i="1"/>
  <c r="H999" i="1" s="1"/>
  <c r="C999" i="1"/>
  <c r="D998" i="1"/>
  <c r="C998" i="1"/>
  <c r="D997" i="1"/>
  <c r="D996" i="1"/>
  <c r="C996" i="1"/>
  <c r="D995" i="1"/>
  <c r="C995" i="1"/>
  <c r="G995" i="1" s="1"/>
  <c r="D994" i="1"/>
  <c r="C994" i="1"/>
  <c r="D993" i="1"/>
  <c r="C993" i="1"/>
  <c r="D992" i="1"/>
  <c r="C992" i="1"/>
  <c r="D991" i="1"/>
  <c r="C991" i="1"/>
  <c r="D989" i="1"/>
  <c r="C989" i="1"/>
  <c r="D988" i="1"/>
  <c r="C988" i="1"/>
  <c r="D987" i="1"/>
  <c r="C987" i="1"/>
  <c r="G987" i="1" s="1"/>
  <c r="D986" i="1"/>
  <c r="D983" i="1"/>
  <c r="C983" i="1"/>
  <c r="D982" i="1"/>
  <c r="C982" i="1"/>
  <c r="D981" i="1"/>
  <c r="C981" i="1"/>
  <c r="D980" i="1"/>
  <c r="C980" i="1"/>
  <c r="D979" i="1"/>
  <c r="C979" i="1"/>
  <c r="D978" i="1"/>
  <c r="C978" i="1"/>
  <c r="D977" i="1"/>
  <c r="C977" i="1"/>
  <c r="D976" i="1"/>
  <c r="C976" i="1"/>
  <c r="D975" i="1"/>
  <c r="C975" i="1"/>
  <c r="D974" i="1"/>
  <c r="C974" i="1"/>
  <c r="D973" i="1"/>
  <c r="H973" i="1" s="1"/>
  <c r="C973" i="1"/>
  <c r="D972" i="1"/>
  <c r="C972" i="1"/>
  <c r="D971" i="1"/>
  <c r="C971" i="1"/>
  <c r="G971" i="1" s="1"/>
  <c r="D970" i="1"/>
  <c r="C970" i="1"/>
  <c r="H969" i="1"/>
  <c r="D969" i="1"/>
  <c r="C969" i="1"/>
  <c r="G969" i="1" s="1"/>
  <c r="D968" i="1"/>
  <c r="C968" i="1"/>
  <c r="D967" i="1"/>
  <c r="C967" i="1"/>
  <c r="D966" i="1"/>
  <c r="C966" i="1"/>
  <c r="D965" i="1"/>
  <c r="C965" i="1"/>
  <c r="D964" i="1"/>
  <c r="C964" i="1"/>
  <c r="D963" i="1"/>
  <c r="C963" i="1"/>
  <c r="G963" i="1" s="1"/>
  <c r="D962" i="1"/>
  <c r="C962" i="1"/>
  <c r="D961" i="1"/>
  <c r="H961" i="1" s="1"/>
  <c r="C961" i="1"/>
  <c r="D960" i="1"/>
  <c r="C960" i="1"/>
  <c r="D959" i="1"/>
  <c r="C959" i="1"/>
  <c r="G959" i="1" s="1"/>
  <c r="D958" i="1"/>
  <c r="C958" i="1"/>
  <c r="D957" i="1"/>
  <c r="C957" i="1"/>
  <c r="G957" i="1" s="1"/>
  <c r="D956" i="1"/>
  <c r="C956" i="1"/>
  <c r="D955" i="1"/>
  <c r="C955" i="1"/>
  <c r="D954" i="1"/>
  <c r="C954" i="1"/>
  <c r="D953" i="1"/>
  <c r="H953" i="1" s="1"/>
  <c r="C953" i="1"/>
  <c r="D952" i="1"/>
  <c r="C952" i="1"/>
  <c r="D951" i="1"/>
  <c r="C951" i="1"/>
  <c r="D950" i="1"/>
  <c r="C950" i="1"/>
  <c r="D949" i="1"/>
  <c r="C949" i="1"/>
  <c r="D948" i="1"/>
  <c r="C948" i="1"/>
  <c r="D947" i="1"/>
  <c r="C947" i="1"/>
  <c r="D946" i="1"/>
  <c r="C946" i="1"/>
  <c r="D945" i="1"/>
  <c r="C945" i="1"/>
  <c r="D944" i="1"/>
  <c r="C944" i="1"/>
  <c r="D943" i="1"/>
  <c r="C943" i="1"/>
  <c r="D942" i="1"/>
  <c r="C942" i="1"/>
  <c r="D941" i="1"/>
  <c r="H941" i="1" s="1"/>
  <c r="C941" i="1"/>
  <c r="D940" i="1"/>
  <c r="C940" i="1"/>
  <c r="D939" i="1"/>
  <c r="C939" i="1"/>
  <c r="G939" i="1" s="1"/>
  <c r="D938" i="1"/>
  <c r="C938" i="1"/>
  <c r="H937" i="1"/>
  <c r="D937" i="1"/>
  <c r="C937" i="1"/>
  <c r="G937" i="1" s="1"/>
  <c r="D936" i="1"/>
  <c r="C936" i="1"/>
  <c r="D935" i="1"/>
  <c r="C935" i="1"/>
  <c r="D934" i="1"/>
  <c r="C934" i="1"/>
  <c r="D933" i="1"/>
  <c r="C933" i="1"/>
  <c r="D932" i="1"/>
  <c r="C932" i="1"/>
  <c r="H931" i="1"/>
  <c r="D931" i="1"/>
  <c r="C931" i="1"/>
  <c r="G931" i="1" s="1"/>
  <c r="D930" i="1"/>
  <c r="C930" i="1"/>
  <c r="D929" i="1"/>
  <c r="H929" i="1" s="1"/>
  <c r="C929" i="1"/>
  <c r="D928" i="1"/>
  <c r="C928" i="1"/>
  <c r="D927" i="1"/>
  <c r="C927" i="1"/>
  <c r="G927" i="1" s="1"/>
  <c r="D926" i="1"/>
  <c r="C926" i="1"/>
  <c r="D925" i="1"/>
  <c r="C925" i="1"/>
  <c r="D924" i="1"/>
  <c r="C924" i="1"/>
  <c r="D923" i="1"/>
  <c r="C923" i="1"/>
  <c r="D922" i="1"/>
  <c r="C922" i="1"/>
  <c r="D921" i="1"/>
  <c r="H921" i="1" s="1"/>
  <c r="C921" i="1"/>
  <c r="D920" i="1"/>
  <c r="C920" i="1"/>
  <c r="D919" i="1"/>
  <c r="C919" i="1"/>
  <c r="D918" i="1"/>
  <c r="C918" i="1"/>
  <c r="D917" i="1"/>
  <c r="C917" i="1"/>
  <c r="D916" i="1"/>
  <c r="C916" i="1"/>
  <c r="D915" i="1"/>
  <c r="C915" i="1"/>
  <c r="D914" i="1"/>
  <c r="C914" i="1"/>
  <c r="D913" i="1"/>
  <c r="C913" i="1"/>
  <c r="D912" i="1"/>
  <c r="C912" i="1"/>
  <c r="D911" i="1"/>
  <c r="C911" i="1"/>
  <c r="D910" i="1"/>
  <c r="C910" i="1"/>
  <c r="D909" i="1"/>
  <c r="H909" i="1" s="1"/>
  <c r="C909" i="1"/>
  <c r="D908" i="1"/>
  <c r="C908" i="1"/>
  <c r="D907" i="1"/>
  <c r="C907" i="1"/>
  <c r="G907" i="1" s="1"/>
  <c r="D906" i="1"/>
  <c r="C906" i="1"/>
  <c r="H905" i="1"/>
  <c r="D905" i="1"/>
  <c r="C905" i="1"/>
  <c r="G905" i="1" s="1"/>
  <c r="D904" i="1"/>
  <c r="C904" i="1"/>
  <c r="D903" i="1"/>
  <c r="C903" i="1"/>
  <c r="D902" i="1"/>
  <c r="C902" i="1"/>
  <c r="D901" i="1"/>
  <c r="C901" i="1"/>
  <c r="D900" i="1"/>
  <c r="C900" i="1"/>
  <c r="D899" i="1"/>
  <c r="C899" i="1"/>
  <c r="G899" i="1" s="1"/>
  <c r="D898" i="1"/>
  <c r="C898" i="1"/>
  <c r="D897" i="1"/>
  <c r="C897" i="1"/>
  <c r="G897" i="1" s="1"/>
  <c r="D896" i="1"/>
  <c r="C896" i="1"/>
  <c r="D895" i="1"/>
  <c r="C895" i="1"/>
  <c r="G895" i="1" s="1"/>
  <c r="D894" i="1"/>
  <c r="C894" i="1"/>
  <c r="D893" i="1"/>
  <c r="H893" i="1" s="1"/>
  <c r="C893" i="1"/>
  <c r="D892" i="1"/>
  <c r="C892" i="1"/>
  <c r="D891" i="1"/>
  <c r="C891" i="1"/>
  <c r="G891" i="1" s="1"/>
  <c r="D890" i="1"/>
  <c r="C890" i="1"/>
  <c r="D889" i="1"/>
  <c r="C889" i="1"/>
  <c r="G889" i="1" s="1"/>
  <c r="D888" i="1"/>
  <c r="C888" i="1"/>
  <c r="D887" i="1"/>
  <c r="C887" i="1"/>
  <c r="D886" i="1"/>
  <c r="C886" i="1"/>
  <c r="D885" i="1"/>
  <c r="C885" i="1"/>
  <c r="D884" i="1"/>
  <c r="C884" i="1"/>
  <c r="H883" i="1"/>
  <c r="D883" i="1"/>
  <c r="C883" i="1"/>
  <c r="G883" i="1" s="1"/>
  <c r="D882" i="1"/>
  <c r="C882" i="1"/>
  <c r="H881" i="1"/>
  <c r="D881" i="1"/>
  <c r="C881" i="1"/>
  <c r="G881" i="1" s="1"/>
  <c r="D880" i="1"/>
  <c r="C880" i="1"/>
  <c r="D879" i="1"/>
  <c r="C879" i="1"/>
  <c r="G879" i="1" s="1"/>
  <c r="D878" i="1"/>
  <c r="C878" i="1"/>
  <c r="D877" i="1"/>
  <c r="C877" i="1"/>
  <c r="D876" i="1"/>
  <c r="C876" i="1"/>
  <c r="D875" i="1"/>
  <c r="C875" i="1"/>
  <c r="D874" i="1"/>
  <c r="C874" i="1"/>
  <c r="D873" i="1"/>
  <c r="C873" i="1"/>
  <c r="D872" i="1"/>
  <c r="C872" i="1"/>
  <c r="D871" i="1"/>
  <c r="C871" i="1"/>
  <c r="D870" i="1"/>
  <c r="C870" i="1"/>
  <c r="D869" i="1"/>
  <c r="C869" i="1"/>
  <c r="D868" i="1"/>
  <c r="C868" i="1"/>
  <c r="H867" i="1"/>
  <c r="D867" i="1"/>
  <c r="C867" i="1"/>
  <c r="D866" i="1"/>
  <c r="C866" i="1"/>
  <c r="D865" i="1"/>
  <c r="C865" i="1"/>
  <c r="D864" i="1"/>
  <c r="C864" i="1"/>
  <c r="D863" i="1"/>
  <c r="C863" i="1"/>
  <c r="G863" i="1" s="1"/>
  <c r="D862" i="1"/>
  <c r="C862" i="1"/>
  <c r="H861" i="1"/>
  <c r="D861" i="1"/>
  <c r="C861" i="1"/>
  <c r="D860" i="1"/>
  <c r="C860" i="1"/>
  <c r="D859" i="1"/>
  <c r="C859" i="1"/>
  <c r="D858" i="1"/>
  <c r="C858" i="1"/>
  <c r="D857" i="1"/>
  <c r="C857" i="1"/>
  <c r="D856" i="1"/>
  <c r="C856" i="1"/>
  <c r="D855" i="1"/>
  <c r="C855" i="1"/>
  <c r="D854" i="1"/>
  <c r="C854" i="1"/>
  <c r="D853" i="1"/>
  <c r="C853" i="1"/>
  <c r="D852" i="1"/>
  <c r="C852" i="1"/>
  <c r="D851" i="1"/>
  <c r="C851" i="1"/>
  <c r="H851" i="1" s="1"/>
  <c r="D850" i="1"/>
  <c r="C850" i="1"/>
  <c r="D849" i="1"/>
  <c r="C849" i="1"/>
  <c r="D848" i="1"/>
  <c r="C848" i="1"/>
  <c r="D847" i="1"/>
  <c r="C847" i="1"/>
  <c r="D846" i="1"/>
  <c r="C846" i="1"/>
  <c r="D845" i="1"/>
  <c r="C845" i="1"/>
  <c r="D844" i="1"/>
  <c r="C844" i="1"/>
  <c r="D843" i="1"/>
  <c r="C843" i="1"/>
  <c r="D842" i="1"/>
  <c r="C842" i="1"/>
  <c r="D841" i="1"/>
  <c r="H841" i="1" s="1"/>
  <c r="C841" i="1"/>
  <c r="D840" i="1"/>
  <c r="C840" i="1"/>
  <c r="D839" i="1"/>
  <c r="C839" i="1"/>
  <c r="D838" i="1"/>
  <c r="C838" i="1"/>
  <c r="D837" i="1"/>
  <c r="C837" i="1"/>
  <c r="D836" i="1"/>
  <c r="C836" i="1"/>
  <c r="D835" i="1"/>
  <c r="C835" i="1"/>
  <c r="H835" i="1" s="1"/>
  <c r="D834" i="1"/>
  <c r="C834" i="1"/>
  <c r="D833" i="1"/>
  <c r="C833" i="1"/>
  <c r="G833" i="1" s="1"/>
  <c r="D832" i="1"/>
  <c r="C832" i="1"/>
  <c r="D831" i="1"/>
  <c r="C831" i="1"/>
  <c r="G831" i="1" s="1"/>
  <c r="D830" i="1"/>
  <c r="C830" i="1"/>
  <c r="D829" i="1"/>
  <c r="C829" i="1"/>
  <c r="H829" i="1" s="1"/>
  <c r="D828" i="1"/>
  <c r="C828" i="1"/>
  <c r="D827" i="1"/>
  <c r="C827" i="1"/>
  <c r="D826" i="1"/>
  <c r="C826" i="1"/>
  <c r="D825" i="1"/>
  <c r="H825" i="1" s="1"/>
  <c r="C825" i="1"/>
  <c r="D824" i="1"/>
  <c r="C824" i="1"/>
  <c r="D823" i="1"/>
  <c r="C823" i="1"/>
  <c r="D822" i="1"/>
  <c r="C822" i="1"/>
  <c r="D821" i="1"/>
  <c r="C821" i="1"/>
  <c r="D820" i="1"/>
  <c r="C820" i="1"/>
  <c r="H819" i="1"/>
  <c r="D819" i="1"/>
  <c r="C819" i="1"/>
  <c r="D818" i="1"/>
  <c r="C818" i="1"/>
  <c r="D817" i="1"/>
  <c r="C817" i="1"/>
  <c r="G817" i="1" s="1"/>
  <c r="D816" i="1"/>
  <c r="C816" i="1"/>
  <c r="D815" i="1"/>
  <c r="C815" i="1"/>
  <c r="G815" i="1" s="1"/>
  <c r="D814" i="1"/>
  <c r="C814" i="1"/>
  <c r="D813" i="1"/>
  <c r="C813" i="1"/>
  <c r="D812" i="1"/>
  <c r="C812" i="1"/>
  <c r="D811" i="1"/>
  <c r="C811" i="1"/>
  <c r="D810" i="1"/>
  <c r="C810" i="1"/>
  <c r="D809" i="1"/>
  <c r="C809" i="1"/>
  <c r="D808" i="1"/>
  <c r="C808" i="1"/>
  <c r="D807" i="1"/>
  <c r="C807" i="1"/>
  <c r="D806" i="1"/>
  <c r="C806" i="1"/>
  <c r="D805" i="1"/>
  <c r="C805" i="1"/>
  <c r="D804" i="1"/>
  <c r="C804" i="1"/>
  <c r="D803" i="1"/>
  <c r="H803" i="1" s="1"/>
  <c r="C803" i="1"/>
  <c r="D802" i="1"/>
  <c r="C802" i="1"/>
  <c r="D801" i="1"/>
  <c r="C801" i="1"/>
  <c r="D800" i="1"/>
  <c r="C800" i="1"/>
  <c r="D799" i="1"/>
  <c r="C799" i="1"/>
  <c r="D798" i="1"/>
  <c r="C798" i="1"/>
  <c r="D797" i="1"/>
  <c r="C797" i="1"/>
  <c r="H797" i="1" s="1"/>
  <c r="D796" i="1"/>
  <c r="C796" i="1"/>
  <c r="D795" i="1"/>
  <c r="C795" i="1"/>
  <c r="D794" i="1"/>
  <c r="C794" i="1"/>
  <c r="D793" i="1"/>
  <c r="C793" i="1"/>
  <c r="D792" i="1"/>
  <c r="C792" i="1"/>
  <c r="D791" i="1"/>
  <c r="C791" i="1"/>
  <c r="D790" i="1"/>
  <c r="C790" i="1"/>
  <c r="D789" i="1"/>
  <c r="G789" i="1" s="1"/>
  <c r="C789" i="1"/>
  <c r="D788" i="1"/>
  <c r="C788" i="1"/>
  <c r="D787" i="1"/>
  <c r="C787" i="1"/>
  <c r="D786" i="1"/>
  <c r="C786" i="1"/>
  <c r="H785" i="1"/>
  <c r="D785" i="1"/>
  <c r="C785" i="1"/>
  <c r="G785" i="1" s="1"/>
  <c r="D784" i="1"/>
  <c r="C784" i="1"/>
  <c r="D783" i="1"/>
  <c r="C783" i="1"/>
  <c r="H782" i="1"/>
  <c r="D782" i="1"/>
  <c r="C782" i="1"/>
  <c r="H781" i="1"/>
  <c r="D781" i="1"/>
  <c r="C781" i="1"/>
  <c r="D780" i="1"/>
  <c r="C780" i="1"/>
  <c r="D779" i="1"/>
  <c r="C779" i="1"/>
  <c r="G779" i="1" s="1"/>
  <c r="D778" i="1"/>
  <c r="C778" i="1"/>
  <c r="D777" i="1"/>
  <c r="C777" i="1"/>
  <c r="D776" i="1"/>
  <c r="C776" i="1"/>
  <c r="H775" i="1"/>
  <c r="D775" i="1"/>
  <c r="C775" i="1"/>
  <c r="D774" i="1"/>
  <c r="C774" i="1"/>
  <c r="H774" i="1" s="1"/>
  <c r="D773" i="1"/>
  <c r="C773" i="1"/>
  <c r="G773" i="1" s="1"/>
  <c r="D772" i="1"/>
  <c r="C772" i="1"/>
  <c r="G772" i="1" s="1"/>
  <c r="D771" i="1"/>
  <c r="H771" i="1" s="1"/>
  <c r="C771" i="1"/>
  <c r="D770" i="1"/>
  <c r="C770" i="1"/>
  <c r="D769" i="1"/>
  <c r="C769" i="1"/>
  <c r="G769" i="1" s="1"/>
  <c r="D768" i="1"/>
  <c r="C768" i="1"/>
  <c r="D767" i="1"/>
  <c r="C767" i="1"/>
  <c r="G767" i="1" s="1"/>
  <c r="D766" i="1"/>
  <c r="C766" i="1"/>
  <c r="H766" i="1" s="1"/>
  <c r="D765" i="1"/>
  <c r="H765" i="1" s="1"/>
  <c r="C765" i="1"/>
  <c r="D764" i="1"/>
  <c r="C764" i="1"/>
  <c r="D763" i="1"/>
  <c r="C763" i="1"/>
  <c r="D762" i="1"/>
  <c r="C762" i="1"/>
  <c r="D761" i="1"/>
  <c r="C761" i="1"/>
  <c r="D760" i="1"/>
  <c r="C760" i="1"/>
  <c r="D759" i="1"/>
  <c r="H759" i="1" s="1"/>
  <c r="C759" i="1"/>
  <c r="D758" i="1"/>
  <c r="C758" i="1"/>
  <c r="H758" i="1" s="1"/>
  <c r="D757" i="1"/>
  <c r="C757" i="1"/>
  <c r="H756" i="1"/>
  <c r="D756" i="1"/>
  <c r="C756" i="1"/>
  <c r="G756" i="1" s="1"/>
  <c r="H755" i="1"/>
  <c r="D755" i="1"/>
  <c r="C755" i="1"/>
  <c r="D754" i="1"/>
  <c r="C754" i="1"/>
  <c r="H753" i="1"/>
  <c r="D753" i="1"/>
  <c r="C753" i="1"/>
  <c r="G753" i="1" s="1"/>
  <c r="D752" i="1"/>
  <c r="C752" i="1"/>
  <c r="D751" i="1"/>
  <c r="C751" i="1"/>
  <c r="H750" i="1"/>
  <c r="D750" i="1"/>
  <c r="C750" i="1"/>
  <c r="H749" i="1"/>
  <c r="D749" i="1"/>
  <c r="C749" i="1"/>
  <c r="D748" i="1"/>
  <c r="C748" i="1"/>
  <c r="D747" i="1"/>
  <c r="C747" i="1"/>
  <c r="G747" i="1" s="1"/>
  <c r="D746" i="1"/>
  <c r="C746" i="1"/>
  <c r="D745" i="1"/>
  <c r="C745" i="1"/>
  <c r="D744" i="1"/>
  <c r="C744" i="1"/>
  <c r="H743" i="1"/>
  <c r="D743" i="1"/>
  <c r="C743" i="1"/>
  <c r="D742" i="1"/>
  <c r="C742" i="1"/>
  <c r="D741" i="1"/>
  <c r="C741" i="1"/>
  <c r="G741" i="1" s="1"/>
  <c r="D740" i="1"/>
  <c r="C740" i="1"/>
  <c r="G740" i="1" s="1"/>
  <c r="H739" i="1"/>
  <c r="D739" i="1"/>
  <c r="C739" i="1"/>
  <c r="D738" i="1"/>
  <c r="C738" i="1"/>
  <c r="D737" i="1"/>
  <c r="C737" i="1"/>
  <c r="G737" i="1" s="1"/>
  <c r="D736" i="1"/>
  <c r="C736" i="1"/>
  <c r="D735" i="1"/>
  <c r="C735" i="1"/>
  <c r="G735" i="1" s="1"/>
  <c r="D734" i="1"/>
  <c r="C734" i="1"/>
  <c r="H734" i="1" s="1"/>
  <c r="H733" i="1"/>
  <c r="D733" i="1"/>
  <c r="C733" i="1"/>
  <c r="D732" i="1"/>
  <c r="C732" i="1"/>
  <c r="D731" i="1"/>
  <c r="C731" i="1"/>
  <c r="D730" i="1"/>
  <c r="C730" i="1"/>
  <c r="D729" i="1"/>
  <c r="C729" i="1"/>
  <c r="D728" i="1"/>
  <c r="C728" i="1"/>
  <c r="H727" i="1"/>
  <c r="D727" i="1"/>
  <c r="C727" i="1"/>
  <c r="D726" i="1"/>
  <c r="C726" i="1"/>
  <c r="H726" i="1" s="1"/>
  <c r="D725" i="1"/>
  <c r="C725" i="1"/>
  <c r="H724" i="1"/>
  <c r="D724" i="1"/>
  <c r="C724" i="1"/>
  <c r="G724" i="1" s="1"/>
  <c r="H723" i="1"/>
  <c r="D723" i="1"/>
  <c r="C723" i="1"/>
  <c r="D722" i="1"/>
  <c r="C722" i="1"/>
  <c r="H721" i="1"/>
  <c r="D721" i="1"/>
  <c r="C721" i="1"/>
  <c r="G721" i="1" s="1"/>
  <c r="D720" i="1"/>
  <c r="C720" i="1"/>
  <c r="D719" i="1"/>
  <c r="C719" i="1"/>
  <c r="H718" i="1"/>
  <c r="D718" i="1"/>
  <c r="C718" i="1"/>
  <c r="D717" i="1"/>
  <c r="C717" i="1"/>
  <c r="D716" i="1"/>
  <c r="C716" i="1"/>
  <c r="H715" i="1"/>
  <c r="D715" i="1"/>
  <c r="C715" i="1"/>
  <c r="G715" i="1" s="1"/>
  <c r="D714" i="1"/>
  <c r="C714" i="1"/>
  <c r="D713" i="1"/>
  <c r="C713" i="1"/>
  <c r="G713" i="1" s="1"/>
  <c r="D712" i="1"/>
  <c r="C712" i="1"/>
  <c r="D711" i="1"/>
  <c r="C711" i="1"/>
  <c r="G711" i="1" s="1"/>
  <c r="D710" i="1"/>
  <c r="C710" i="1"/>
  <c r="D709" i="1"/>
  <c r="C709" i="1"/>
  <c r="H708" i="1"/>
  <c r="D708" i="1"/>
  <c r="C708" i="1"/>
  <c r="G708" i="1" s="1"/>
  <c r="H707" i="1"/>
  <c r="D707" i="1"/>
  <c r="C707" i="1"/>
  <c r="D706" i="1"/>
  <c r="C706" i="1"/>
  <c r="H705" i="1"/>
  <c r="D705" i="1"/>
  <c r="C705" i="1"/>
  <c r="G705" i="1" s="1"/>
  <c r="D704" i="1"/>
  <c r="C704" i="1"/>
  <c r="D703" i="1"/>
  <c r="C703" i="1"/>
  <c r="G703" i="1" s="1"/>
  <c r="H702" i="1"/>
  <c r="D702" i="1"/>
  <c r="C702" i="1"/>
  <c r="D701" i="1"/>
  <c r="C701" i="1"/>
  <c r="D700" i="1"/>
  <c r="C700" i="1"/>
  <c r="H699" i="1"/>
  <c r="D699" i="1"/>
  <c r="C699" i="1"/>
  <c r="G699" i="1" s="1"/>
  <c r="D698" i="1"/>
  <c r="C698" i="1"/>
  <c r="D697" i="1"/>
  <c r="C697" i="1"/>
  <c r="D696" i="1"/>
  <c r="C696" i="1"/>
  <c r="D695" i="1"/>
  <c r="C695" i="1"/>
  <c r="D694" i="1"/>
  <c r="C694" i="1"/>
  <c r="H694" i="1" s="1"/>
  <c r="H693" i="1"/>
  <c r="D693" i="1"/>
  <c r="C693" i="1"/>
  <c r="G693" i="1" s="1"/>
  <c r="H692" i="1"/>
  <c r="D692" i="1"/>
  <c r="C692" i="1"/>
  <c r="D691" i="1"/>
  <c r="C691" i="1"/>
  <c r="D690" i="1"/>
  <c r="C690" i="1"/>
  <c r="H689" i="1"/>
  <c r="D689" i="1"/>
  <c r="C689" i="1"/>
  <c r="D688" i="1"/>
  <c r="C688" i="1"/>
  <c r="H687" i="1"/>
  <c r="D687" i="1"/>
  <c r="C687" i="1"/>
  <c r="G687" i="1" s="1"/>
  <c r="H686" i="1"/>
  <c r="D686" i="1"/>
  <c r="C686" i="1"/>
  <c r="D685" i="1"/>
  <c r="C685" i="1"/>
  <c r="D684" i="1"/>
  <c r="C684" i="1"/>
  <c r="G684" i="1" s="1"/>
  <c r="D683" i="1"/>
  <c r="C683" i="1"/>
  <c r="G683" i="1" s="1"/>
  <c r="D682" i="1"/>
  <c r="C682" i="1"/>
  <c r="D681" i="1"/>
  <c r="C681" i="1"/>
  <c r="G681" i="1" s="1"/>
  <c r="D680" i="1"/>
  <c r="C680" i="1"/>
  <c r="D679" i="1"/>
  <c r="C679" i="1"/>
  <c r="D678" i="1"/>
  <c r="C678" i="1"/>
  <c r="H678" i="1" s="1"/>
  <c r="D677" i="1"/>
  <c r="C677" i="1"/>
  <c r="G677" i="1" s="1"/>
  <c r="H676" i="1"/>
  <c r="D676" i="1"/>
  <c r="C676" i="1"/>
  <c r="D675" i="1"/>
  <c r="C675" i="1"/>
  <c r="D674" i="1"/>
  <c r="C674" i="1"/>
  <c r="D673" i="1"/>
  <c r="H673" i="1" s="1"/>
  <c r="C673" i="1"/>
  <c r="D672" i="1"/>
  <c r="C672" i="1"/>
  <c r="D671" i="1"/>
  <c r="C671" i="1"/>
  <c r="G671" i="1" s="1"/>
  <c r="D670" i="1"/>
  <c r="C670" i="1"/>
  <c r="H670" i="1" s="1"/>
  <c r="D669" i="1"/>
  <c r="C669" i="1"/>
  <c r="G669" i="1" s="1"/>
  <c r="D668" i="1"/>
  <c r="C668" i="1"/>
  <c r="D667" i="1"/>
  <c r="C667" i="1"/>
  <c r="D666" i="1"/>
  <c r="C666" i="1"/>
  <c r="D665" i="1"/>
  <c r="C665" i="1"/>
  <c r="D664" i="1"/>
  <c r="C664" i="1"/>
  <c r="D663" i="1"/>
  <c r="H663" i="1" s="1"/>
  <c r="C663" i="1"/>
  <c r="D662" i="1"/>
  <c r="C662" i="1"/>
  <c r="H662" i="1" s="1"/>
  <c r="D661" i="1"/>
  <c r="C661" i="1"/>
  <c r="G661" i="1" s="1"/>
  <c r="D660" i="1"/>
  <c r="H660" i="1" s="1"/>
  <c r="C660" i="1"/>
  <c r="D659" i="1"/>
  <c r="C659" i="1"/>
  <c r="D658" i="1"/>
  <c r="C658" i="1"/>
  <c r="H657" i="1"/>
  <c r="D657" i="1"/>
  <c r="C657" i="1"/>
  <c r="D656" i="1"/>
  <c r="C656" i="1"/>
  <c r="D655" i="1"/>
  <c r="C655" i="1"/>
  <c r="G655" i="1" s="1"/>
  <c r="D654" i="1"/>
  <c r="H654" i="1" s="1"/>
  <c r="C654" i="1"/>
  <c r="D653" i="1"/>
  <c r="C653" i="1"/>
  <c r="D652" i="1"/>
  <c r="C652" i="1"/>
  <c r="H651" i="1"/>
  <c r="D651" i="1"/>
  <c r="C651" i="1"/>
  <c r="G651" i="1" s="1"/>
  <c r="D650" i="1"/>
  <c r="C650" i="1"/>
  <c r="D649" i="1"/>
  <c r="C649" i="1"/>
  <c r="D648" i="1"/>
  <c r="C648" i="1"/>
  <c r="D647" i="1"/>
  <c r="C647" i="1"/>
  <c r="D646" i="1"/>
  <c r="C646" i="1"/>
  <c r="H646" i="1" s="1"/>
  <c r="D645" i="1"/>
  <c r="C645" i="1"/>
  <c r="D644" i="1"/>
  <c r="C644" i="1"/>
  <c r="G644" i="1" s="1"/>
  <c r="D643" i="1"/>
  <c r="H643" i="1" s="1"/>
  <c r="C643" i="1"/>
  <c r="D642" i="1"/>
  <c r="C642" i="1"/>
  <c r="D641" i="1"/>
  <c r="C641" i="1"/>
  <c r="D632" i="1"/>
  <c r="C632" i="1"/>
  <c r="D631" i="1"/>
  <c r="C631" i="1"/>
  <c r="D628" i="1"/>
  <c r="C628" i="1"/>
  <c r="H627" i="1"/>
  <c r="D627" i="1"/>
  <c r="C627" i="1"/>
  <c r="D626" i="1"/>
  <c r="C626" i="1"/>
  <c r="H625" i="1"/>
  <c r="D625" i="1"/>
  <c r="C625" i="1"/>
  <c r="G625" i="1" s="1"/>
  <c r="H624" i="1"/>
  <c r="D624" i="1"/>
  <c r="C624" i="1"/>
  <c r="D623" i="1"/>
  <c r="C623" i="1"/>
  <c r="D622" i="1"/>
  <c r="C622" i="1"/>
  <c r="D621" i="1"/>
  <c r="C621" i="1"/>
  <c r="G621" i="1" s="1"/>
  <c r="D620" i="1"/>
  <c r="C620" i="1"/>
  <c r="D618" i="1"/>
  <c r="C618" i="1"/>
  <c r="D617" i="1"/>
  <c r="C617" i="1"/>
  <c r="G617" i="1" s="1"/>
  <c r="D616" i="1"/>
  <c r="C616" i="1"/>
  <c r="D615" i="1"/>
  <c r="C615" i="1"/>
  <c r="D614" i="1"/>
  <c r="H614" i="1" s="1"/>
  <c r="C614" i="1"/>
  <c r="D613" i="1"/>
  <c r="C613" i="1"/>
  <c r="D612" i="1"/>
  <c r="C612" i="1"/>
  <c r="D611" i="1"/>
  <c r="C611" i="1"/>
  <c r="G611" i="1" s="1"/>
  <c r="D610" i="1"/>
  <c r="C610" i="1"/>
  <c r="D609" i="1"/>
  <c r="C609" i="1"/>
  <c r="D608" i="1"/>
  <c r="C608" i="1"/>
  <c r="D607" i="1"/>
  <c r="C607" i="1"/>
  <c r="D606" i="1"/>
  <c r="C606" i="1"/>
  <c r="H605" i="1"/>
  <c r="D605" i="1"/>
  <c r="C605" i="1"/>
  <c r="D604" i="1"/>
  <c r="C604" i="1"/>
  <c r="D603" i="1"/>
  <c r="C603" i="1"/>
  <c r="D602" i="1"/>
  <c r="C602" i="1"/>
  <c r="D601" i="1"/>
  <c r="C601" i="1"/>
  <c r="D600" i="1"/>
  <c r="C600" i="1"/>
  <c r="H599" i="1"/>
  <c r="D599" i="1"/>
  <c r="C599" i="1"/>
  <c r="D598" i="1"/>
  <c r="C598" i="1"/>
  <c r="H597" i="1"/>
  <c r="D597" i="1"/>
  <c r="C597" i="1"/>
  <c r="G597" i="1" s="1"/>
  <c r="H596" i="1"/>
  <c r="D596" i="1"/>
  <c r="C596" i="1"/>
  <c r="D595" i="1"/>
  <c r="C595" i="1"/>
  <c r="D594" i="1"/>
  <c r="C594" i="1"/>
  <c r="H593" i="1"/>
  <c r="D593" i="1"/>
  <c r="C593" i="1"/>
  <c r="D592" i="1"/>
  <c r="C592" i="1"/>
  <c r="H591" i="1"/>
  <c r="D591" i="1"/>
  <c r="C591" i="1"/>
  <c r="G591" i="1" s="1"/>
  <c r="D590" i="1"/>
  <c r="H590" i="1" s="1"/>
  <c r="C590" i="1"/>
  <c r="D589" i="1"/>
  <c r="C589" i="1"/>
  <c r="H588" i="1"/>
  <c r="D588" i="1"/>
  <c r="C588" i="1"/>
  <c r="G588" i="1" s="1"/>
  <c r="D586" i="1"/>
  <c r="C586" i="1"/>
  <c r="D585" i="1"/>
  <c r="C585" i="1"/>
  <c r="D584" i="1"/>
  <c r="H584" i="1" s="1"/>
  <c r="C584" i="1"/>
  <c r="D583" i="1"/>
  <c r="C583" i="1"/>
  <c r="D582" i="1"/>
  <c r="C582" i="1"/>
  <c r="H581" i="1"/>
  <c r="D581" i="1"/>
  <c r="C581" i="1"/>
  <c r="G581" i="1" s="1"/>
  <c r="D580" i="1"/>
  <c r="C580" i="1"/>
  <c r="D579" i="1"/>
  <c r="C579" i="1"/>
  <c r="D578" i="1"/>
  <c r="C578" i="1"/>
  <c r="D577" i="1"/>
  <c r="C577" i="1"/>
  <c r="D576" i="1"/>
  <c r="C576" i="1"/>
  <c r="H575" i="1"/>
  <c r="D575" i="1"/>
  <c r="C575" i="1"/>
  <c r="H573" i="1"/>
  <c r="D573" i="1"/>
  <c r="C573" i="1"/>
  <c r="D572" i="1"/>
  <c r="C572" i="1"/>
  <c r="H571" i="1"/>
  <c r="D571" i="1"/>
  <c r="C571" i="1"/>
  <c r="G571" i="1" s="1"/>
  <c r="D570" i="1"/>
  <c r="C570" i="1"/>
  <c r="D569" i="1"/>
  <c r="C569" i="1"/>
  <c r="D568" i="1"/>
  <c r="H568" i="1" s="1"/>
  <c r="C568" i="1"/>
  <c r="D567" i="1"/>
  <c r="C567" i="1"/>
  <c r="D566" i="1"/>
  <c r="C566" i="1"/>
  <c r="H565" i="1"/>
  <c r="D565" i="1"/>
  <c r="C565" i="1"/>
  <c r="G565" i="1" s="1"/>
  <c r="D564" i="1"/>
  <c r="C564" i="1"/>
  <c r="D563" i="1"/>
  <c r="C563" i="1"/>
  <c r="D562" i="1"/>
  <c r="C562" i="1"/>
  <c r="D561" i="1"/>
  <c r="D560" i="1"/>
  <c r="C560" i="1"/>
  <c r="D559" i="1"/>
  <c r="C559" i="1"/>
  <c r="D558" i="1"/>
  <c r="C558" i="1"/>
  <c r="D557" i="1"/>
  <c r="C557" i="1"/>
  <c r="D556" i="1"/>
  <c r="C556" i="1"/>
  <c r="H556" i="1" s="1"/>
  <c r="H555" i="1"/>
  <c r="D555" i="1"/>
  <c r="C555" i="1"/>
  <c r="G555" i="1" s="1"/>
  <c r="H554" i="1"/>
  <c r="D554" i="1"/>
  <c r="C554" i="1"/>
  <c r="D553" i="1"/>
  <c r="C553" i="1"/>
  <c r="D552" i="1"/>
  <c r="C552" i="1"/>
  <c r="H551" i="1"/>
  <c r="D551" i="1"/>
  <c r="C551" i="1"/>
  <c r="G551" i="1" s="1"/>
  <c r="D550" i="1"/>
  <c r="C550" i="1"/>
  <c r="H549" i="1"/>
  <c r="D549" i="1"/>
  <c r="C549" i="1"/>
  <c r="G549" i="1" s="1"/>
  <c r="D548" i="1"/>
  <c r="C548" i="1"/>
  <c r="D547" i="1"/>
  <c r="C547" i="1"/>
  <c r="D546" i="1"/>
  <c r="H546" i="1" s="1"/>
  <c r="C546" i="1"/>
  <c r="D545" i="1"/>
  <c r="C545" i="1"/>
  <c r="D544" i="1"/>
  <c r="C544" i="1"/>
  <c r="D543" i="1"/>
  <c r="C543" i="1"/>
  <c r="D542" i="1"/>
  <c r="C542" i="1"/>
  <c r="D541" i="1"/>
  <c r="C541" i="1"/>
  <c r="D540" i="1"/>
  <c r="C540" i="1"/>
  <c r="D539" i="1"/>
  <c r="C539" i="1"/>
  <c r="H539" i="1" s="1"/>
  <c r="D538" i="1"/>
  <c r="C538" i="1"/>
  <c r="G538" i="1" s="1"/>
  <c r="D537" i="1"/>
  <c r="C537" i="1"/>
  <c r="D536" i="1"/>
  <c r="C536" i="1"/>
  <c r="D535" i="1"/>
  <c r="C535" i="1"/>
  <c r="G535" i="1" s="1"/>
  <c r="D534" i="1"/>
  <c r="H534" i="1" s="1"/>
  <c r="C534" i="1"/>
  <c r="D533" i="1"/>
  <c r="C533" i="1"/>
  <c r="D532" i="1"/>
  <c r="C532" i="1"/>
  <c r="D531" i="1"/>
  <c r="C531" i="1"/>
  <c r="G530" i="1"/>
  <c r="D530" i="1"/>
  <c r="H530" i="1" s="1"/>
  <c r="C530" i="1"/>
  <c r="D529" i="1"/>
  <c r="C529" i="1"/>
  <c r="D528" i="1"/>
  <c r="C528" i="1"/>
  <c r="D527" i="1"/>
  <c r="C527" i="1"/>
  <c r="D526" i="1"/>
  <c r="C526" i="1"/>
  <c r="D525" i="1"/>
  <c r="C525" i="1"/>
  <c r="D524" i="1"/>
  <c r="C524" i="1"/>
  <c r="D521" i="1"/>
  <c r="C521" i="1"/>
  <c r="D520" i="1"/>
  <c r="C520" i="1"/>
  <c r="H520" i="1" s="1"/>
  <c r="H519" i="1"/>
  <c r="D519" i="1"/>
  <c r="C519" i="1"/>
  <c r="D518" i="1"/>
  <c r="C518" i="1"/>
  <c r="D517" i="1"/>
  <c r="H517" i="1" s="1"/>
  <c r="C517" i="1"/>
  <c r="D516" i="1"/>
  <c r="C516" i="1"/>
  <c r="D515" i="1"/>
  <c r="C515" i="1"/>
  <c r="D514" i="1"/>
  <c r="H514" i="1" s="1"/>
  <c r="C514" i="1"/>
  <c r="G514" i="1" s="1"/>
  <c r="D513" i="1"/>
  <c r="C513" i="1"/>
  <c r="H512" i="1"/>
  <c r="D512" i="1"/>
  <c r="C512" i="1"/>
  <c r="G512" i="1" s="1"/>
  <c r="D511" i="1"/>
  <c r="C511" i="1"/>
  <c r="D510" i="1"/>
  <c r="C510" i="1"/>
  <c r="D509" i="1"/>
  <c r="C509" i="1"/>
  <c r="D508" i="1"/>
  <c r="C508" i="1"/>
  <c r="D507" i="1"/>
  <c r="C507" i="1"/>
  <c r="H507" i="1" s="1"/>
  <c r="D506" i="1"/>
  <c r="H506" i="1" s="1"/>
  <c r="C506" i="1"/>
  <c r="D505" i="1"/>
  <c r="C505" i="1"/>
  <c r="D504" i="1"/>
  <c r="C504" i="1"/>
  <c r="H504" i="1" s="1"/>
  <c r="D503" i="1"/>
  <c r="H503" i="1" s="1"/>
  <c r="C503" i="1"/>
  <c r="D502" i="1"/>
  <c r="C502" i="1"/>
  <c r="D501" i="1"/>
  <c r="H501" i="1" s="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C467"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3"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G375" i="1" s="1"/>
  <c r="D374" i="1"/>
  <c r="C374" i="1"/>
  <c r="G373" i="1"/>
  <c r="D373" i="1"/>
  <c r="H373" i="1" s="1"/>
  <c r="C373" i="1"/>
  <c r="D372" i="1"/>
  <c r="C372" i="1"/>
  <c r="G371" i="1"/>
  <c r="D371" i="1"/>
  <c r="C371" i="1"/>
  <c r="D370" i="1"/>
  <c r="C370" i="1"/>
  <c r="D369" i="1"/>
  <c r="H369" i="1" s="1"/>
  <c r="C369" i="1"/>
  <c r="D368" i="1"/>
  <c r="C368" i="1"/>
  <c r="D367" i="1"/>
  <c r="C367" i="1"/>
  <c r="D366" i="1"/>
  <c r="C366" i="1"/>
  <c r="D365" i="1"/>
  <c r="H365" i="1" s="1"/>
  <c r="C365" i="1"/>
  <c r="D364" i="1"/>
  <c r="C364" i="1"/>
  <c r="D363" i="1"/>
  <c r="C363" i="1"/>
  <c r="D362" i="1"/>
  <c r="C362" i="1"/>
  <c r="D361" i="1"/>
  <c r="C361" i="1"/>
  <c r="G361" i="1" s="1"/>
  <c r="D360" i="1"/>
  <c r="C360" i="1"/>
  <c r="D359" i="1"/>
  <c r="C359" i="1"/>
  <c r="G359" i="1" s="1"/>
  <c r="D357" i="1"/>
  <c r="C357" i="1"/>
  <c r="D356" i="1"/>
  <c r="C356" i="1"/>
  <c r="D355" i="1"/>
  <c r="C355" i="1"/>
  <c r="D354" i="1"/>
  <c r="C354" i="1"/>
  <c r="D353" i="1"/>
  <c r="C353" i="1"/>
  <c r="H352" i="1"/>
  <c r="D352" i="1"/>
  <c r="C352" i="1"/>
  <c r="G352" i="1" s="1"/>
  <c r="D351" i="1"/>
  <c r="C351" i="1"/>
  <c r="D350" i="1"/>
  <c r="C350" i="1"/>
  <c r="D349" i="1"/>
  <c r="C349" i="1"/>
  <c r="D348" i="1"/>
  <c r="C348" i="1"/>
  <c r="G348" i="1" s="1"/>
  <c r="D347" i="1"/>
  <c r="H347" i="1" s="1"/>
  <c r="C347" i="1"/>
  <c r="D344" i="1"/>
  <c r="C344" i="1"/>
  <c r="G344" i="1" s="1"/>
  <c r="D343" i="1"/>
  <c r="H343" i="1" s="1"/>
  <c r="C343" i="1"/>
  <c r="D342" i="1"/>
  <c r="C342" i="1"/>
  <c r="G342" i="1" s="1"/>
  <c r="G341" i="1"/>
  <c r="D341" i="1"/>
  <c r="H341" i="1" s="1"/>
  <c r="C341" i="1"/>
  <c r="D340" i="1"/>
  <c r="H340" i="1" s="1"/>
  <c r="C340" i="1"/>
  <c r="D339" i="1"/>
  <c r="D338" i="1"/>
  <c r="H338" i="1" s="1"/>
  <c r="C338" i="1"/>
  <c r="D337" i="1"/>
  <c r="H337" i="1" s="1"/>
  <c r="C337" i="1"/>
  <c r="D336" i="1"/>
  <c r="C336" i="1"/>
  <c r="G336" i="1" s="1"/>
  <c r="D335" i="1"/>
  <c r="C335" i="1"/>
  <c r="D334" i="1"/>
  <c r="C334" i="1"/>
  <c r="D333" i="1"/>
  <c r="H333" i="1" s="1"/>
  <c r="C333" i="1"/>
  <c r="D332" i="1"/>
  <c r="C332" i="1"/>
  <c r="D331" i="1"/>
  <c r="H331" i="1" s="1"/>
  <c r="C331" i="1"/>
  <c r="D330" i="1"/>
  <c r="C330" i="1"/>
  <c r="D329" i="1"/>
  <c r="H329" i="1" s="1"/>
  <c r="C329" i="1"/>
  <c r="D328" i="1"/>
  <c r="C328" i="1"/>
  <c r="D327" i="1"/>
  <c r="C327" i="1"/>
  <c r="C326" i="1"/>
  <c r="D325" i="1"/>
  <c r="C325" i="1"/>
  <c r="D324" i="1"/>
  <c r="H324" i="1" s="1"/>
  <c r="C324" i="1"/>
  <c r="D323" i="1"/>
  <c r="C323" i="1"/>
  <c r="G323" i="1" s="1"/>
  <c r="D322" i="1"/>
  <c r="C322" i="1"/>
  <c r="G322" i="1" s="1"/>
  <c r="D321" i="1"/>
  <c r="H321" i="1" s="1"/>
  <c r="C321" i="1"/>
  <c r="D320" i="1"/>
  <c r="C320" i="1"/>
  <c r="D319" i="1"/>
  <c r="C319" i="1"/>
  <c r="H319" i="1" s="1"/>
  <c r="D318" i="1"/>
  <c r="C318" i="1"/>
  <c r="G318" i="1" s="1"/>
  <c r="D317" i="1"/>
  <c r="C317" i="1"/>
  <c r="D316" i="1"/>
  <c r="C316" i="1"/>
  <c r="G316" i="1" s="1"/>
  <c r="D315" i="1"/>
  <c r="C315" i="1"/>
  <c r="D314" i="1"/>
  <c r="C314" i="1"/>
  <c r="D313" i="1"/>
  <c r="G313" i="1" s="1"/>
  <c r="C313" i="1"/>
  <c r="D312" i="1"/>
  <c r="C312" i="1"/>
  <c r="G312" i="1" s="1"/>
  <c r="G311" i="1"/>
  <c r="D311" i="1"/>
  <c r="H311" i="1" s="1"/>
  <c r="C311" i="1"/>
  <c r="D310" i="1"/>
  <c r="H310" i="1" s="1"/>
  <c r="C310" i="1"/>
  <c r="D309" i="1"/>
  <c r="C309" i="1"/>
  <c r="H308" i="1"/>
  <c r="D308" i="1"/>
  <c r="C308" i="1"/>
  <c r="D307" i="1"/>
  <c r="C307" i="1"/>
  <c r="G307" i="1" s="1"/>
  <c r="D305" i="1"/>
  <c r="G305" i="1" s="1"/>
  <c r="C305" i="1"/>
  <c r="D304" i="1"/>
  <c r="C304" i="1"/>
  <c r="D303" i="1"/>
  <c r="G303" i="1" s="1"/>
  <c r="C303" i="1"/>
  <c r="D302" i="1"/>
  <c r="C302" i="1"/>
  <c r="G302" i="1" s="1"/>
  <c r="D301" i="1"/>
  <c r="H301" i="1" s="1"/>
  <c r="C301" i="1"/>
  <c r="D300" i="1"/>
  <c r="C300" i="1"/>
  <c r="G300" i="1" s="1"/>
  <c r="H299" i="1"/>
  <c r="D299" i="1"/>
  <c r="C299" i="1"/>
  <c r="D298" i="1"/>
  <c r="C298" i="1"/>
  <c r="D297" i="1"/>
  <c r="C297" i="1"/>
  <c r="G297" i="1" s="1"/>
  <c r="D296" i="1"/>
  <c r="C296" i="1"/>
  <c r="G296" i="1" s="1"/>
  <c r="D295" i="1"/>
  <c r="C295" i="1"/>
  <c r="D292" i="1"/>
  <c r="C292" i="1"/>
  <c r="G292" i="1" s="1"/>
  <c r="G291" i="1"/>
  <c r="D291" i="1"/>
  <c r="C291" i="1"/>
  <c r="D290" i="1"/>
  <c r="C290" i="1"/>
  <c r="G290" i="1" s="1"/>
  <c r="D289" i="1"/>
  <c r="H289" i="1" s="1"/>
  <c r="C289" i="1"/>
  <c r="D288" i="1"/>
  <c r="C288" i="1"/>
  <c r="G288" i="1" s="1"/>
  <c r="D284" i="1"/>
  <c r="C284" i="1"/>
  <c r="D283" i="1"/>
  <c r="C283" i="1"/>
  <c r="H283" i="1" s="1"/>
  <c r="D282" i="1"/>
  <c r="C282" i="1"/>
  <c r="D281" i="1"/>
  <c r="C281" i="1"/>
  <c r="H281" i="1" s="1"/>
  <c r="D280" i="1"/>
  <c r="C280" i="1"/>
  <c r="H280" i="1" s="1"/>
  <c r="D279" i="1"/>
  <c r="G279" i="1" s="1"/>
  <c r="C279" i="1"/>
  <c r="D278" i="1"/>
  <c r="C278" i="1"/>
  <c r="D277" i="1"/>
  <c r="C277" i="1"/>
  <c r="H277" i="1" s="1"/>
  <c r="G276" i="1"/>
  <c r="D276" i="1"/>
  <c r="C276" i="1"/>
  <c r="H276" i="1" s="1"/>
  <c r="D275" i="1"/>
  <c r="G275" i="1" s="1"/>
  <c r="C275" i="1"/>
  <c r="D274" i="1"/>
  <c r="C274" i="1"/>
  <c r="D273" i="1"/>
  <c r="C273" i="1"/>
  <c r="H273" i="1" s="1"/>
  <c r="D272" i="1"/>
  <c r="C272" i="1"/>
  <c r="H272" i="1" s="1"/>
  <c r="D271" i="1"/>
  <c r="G271" i="1" s="1"/>
  <c r="C271" i="1"/>
  <c r="D270" i="1"/>
  <c r="C270" i="1"/>
  <c r="D269" i="1"/>
  <c r="C269" i="1"/>
  <c r="H269" i="1" s="1"/>
  <c r="G268" i="1"/>
  <c r="D268" i="1"/>
  <c r="C268" i="1"/>
  <c r="H268" i="1" s="1"/>
  <c r="D267" i="1"/>
  <c r="G267" i="1" s="1"/>
  <c r="C267" i="1"/>
  <c r="D266" i="1"/>
  <c r="C266" i="1"/>
  <c r="H266" i="1" s="1"/>
  <c r="D265" i="1"/>
  <c r="C265" i="1"/>
  <c r="H265" i="1" s="1"/>
  <c r="D264" i="1"/>
  <c r="C264" i="1"/>
  <c r="H264" i="1" s="1"/>
  <c r="D263" i="1"/>
  <c r="G263" i="1" s="1"/>
  <c r="C263" i="1"/>
  <c r="D262" i="1"/>
  <c r="C262" i="1"/>
  <c r="D261" i="1"/>
  <c r="C261" i="1"/>
  <c r="H261" i="1" s="1"/>
  <c r="G260" i="1"/>
  <c r="D260" i="1"/>
  <c r="C260" i="1"/>
  <c r="H260" i="1" s="1"/>
  <c r="D258" i="1"/>
  <c r="C258" i="1"/>
  <c r="D257" i="1"/>
  <c r="C257" i="1"/>
  <c r="D256" i="1"/>
  <c r="H256" i="1" s="1"/>
  <c r="C256" i="1"/>
  <c r="D255" i="1"/>
  <c r="C255" i="1"/>
  <c r="D254" i="1"/>
  <c r="C254" i="1"/>
  <c r="D253" i="1"/>
  <c r="C253" i="1"/>
  <c r="H253" i="1" s="1"/>
  <c r="D252" i="1"/>
  <c r="C252" i="1"/>
  <c r="D251" i="1"/>
  <c r="C251" i="1"/>
  <c r="H251" i="1" s="1"/>
  <c r="D250" i="1"/>
  <c r="C250" i="1"/>
  <c r="D249" i="1"/>
  <c r="C249" i="1"/>
  <c r="H249" i="1" s="1"/>
  <c r="D248" i="1"/>
  <c r="C248" i="1"/>
  <c r="H248" i="1" s="1"/>
  <c r="H247" i="1"/>
  <c r="D247" i="1"/>
  <c r="C247" i="1"/>
  <c r="G247" i="1" s="1"/>
  <c r="H246" i="1"/>
  <c r="G246" i="1"/>
  <c r="D246" i="1"/>
  <c r="C246" i="1"/>
  <c r="H245" i="1"/>
  <c r="D245" i="1"/>
  <c r="C245" i="1"/>
  <c r="G245" i="1" s="1"/>
  <c r="H244" i="1"/>
  <c r="G244" i="1"/>
  <c r="D244" i="1"/>
  <c r="C244" i="1"/>
  <c r="H243" i="1"/>
  <c r="D243" i="1"/>
  <c r="C243" i="1"/>
  <c r="G243" i="1" s="1"/>
  <c r="H242" i="1"/>
  <c r="G242" i="1"/>
  <c r="D242" i="1"/>
  <c r="C242" i="1"/>
  <c r="H241" i="1"/>
  <c r="D241" i="1"/>
  <c r="C241" i="1"/>
  <c r="G241" i="1" s="1"/>
  <c r="H240" i="1"/>
  <c r="G240" i="1"/>
  <c r="D240" i="1"/>
  <c r="C240" i="1"/>
  <c r="D239" i="1"/>
  <c r="C239" i="1"/>
  <c r="D238" i="1"/>
  <c r="C238" i="1"/>
  <c r="H238" i="1" s="1"/>
  <c r="D237" i="1"/>
  <c r="C237" i="1"/>
  <c r="G237" i="1" s="1"/>
  <c r="D236" i="1"/>
  <c r="G236" i="1" s="1"/>
  <c r="C236" i="1"/>
  <c r="D235" i="1"/>
  <c r="H235" i="1" s="1"/>
  <c r="C235" i="1"/>
  <c r="G234" i="1"/>
  <c r="D234" i="1"/>
  <c r="H234" i="1" s="1"/>
  <c r="C234" i="1"/>
  <c r="H233" i="1"/>
  <c r="D233" i="1"/>
  <c r="G233" i="1" s="1"/>
  <c r="C233" i="1"/>
  <c r="D232" i="1"/>
  <c r="H232" i="1" s="1"/>
  <c r="C232" i="1"/>
  <c r="H231" i="1"/>
  <c r="G231" i="1"/>
  <c r="D231" i="1"/>
  <c r="C231" i="1"/>
  <c r="G230" i="1"/>
  <c r="D230" i="1"/>
  <c r="H230" i="1" s="1"/>
  <c r="C230" i="1"/>
  <c r="D229" i="1"/>
  <c r="H229" i="1" s="1"/>
  <c r="C229" i="1"/>
  <c r="D228" i="1"/>
  <c r="H228" i="1" s="1"/>
  <c r="C228" i="1"/>
  <c r="H227" i="1"/>
  <c r="D227" i="1"/>
  <c r="G227" i="1" s="1"/>
  <c r="C227" i="1"/>
  <c r="D226" i="1"/>
  <c r="H226" i="1" s="1"/>
  <c r="C226" i="1"/>
  <c r="G225" i="1"/>
  <c r="D225" i="1"/>
  <c r="H225" i="1" s="1"/>
  <c r="C225" i="1"/>
  <c r="G224" i="1"/>
  <c r="D224" i="1"/>
  <c r="H224" i="1" s="1"/>
  <c r="C224" i="1"/>
  <c r="D223" i="1"/>
  <c r="H223" i="1" s="1"/>
  <c r="C223" i="1"/>
  <c r="D222" i="1"/>
  <c r="H222" i="1" s="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D212" i="1"/>
  <c r="C212" i="1"/>
  <c r="H212" i="1" s="1"/>
  <c r="H211" i="1"/>
  <c r="G211" i="1"/>
  <c r="D211" i="1"/>
  <c r="C211" i="1"/>
  <c r="D210" i="1"/>
  <c r="C210" i="1"/>
  <c r="H210" i="1" s="1"/>
  <c r="H209" i="1"/>
  <c r="G209" i="1"/>
  <c r="D209" i="1"/>
  <c r="C209" i="1"/>
  <c r="D208" i="1"/>
  <c r="C208" i="1"/>
  <c r="D207" i="1"/>
  <c r="C207" i="1"/>
  <c r="D206" i="1"/>
  <c r="C206" i="1"/>
  <c r="H205" i="1"/>
  <c r="D205" i="1"/>
  <c r="G205" i="1" s="1"/>
  <c r="C205" i="1"/>
  <c r="G204" i="1"/>
  <c r="D204" i="1"/>
  <c r="H204" i="1" s="1"/>
  <c r="C204" i="1"/>
  <c r="H203" i="1"/>
  <c r="D203" i="1"/>
  <c r="G203" i="1" s="1"/>
  <c r="C203" i="1"/>
  <c r="G202" i="1"/>
  <c r="D202" i="1"/>
  <c r="H202" i="1" s="1"/>
  <c r="C202" i="1"/>
  <c r="H201" i="1"/>
  <c r="D201" i="1"/>
  <c r="G201" i="1" s="1"/>
  <c r="C201" i="1"/>
  <c r="G200" i="1"/>
  <c r="D200" i="1"/>
  <c r="H200" i="1" s="1"/>
  <c r="C200" i="1"/>
  <c r="H199" i="1"/>
  <c r="D199" i="1"/>
  <c r="G199" i="1" s="1"/>
  <c r="C199" i="1"/>
  <c r="G198" i="1"/>
  <c r="D198" i="1"/>
  <c r="H198" i="1" s="1"/>
  <c r="C198" i="1"/>
  <c r="H197" i="1"/>
  <c r="D197" i="1"/>
  <c r="G197" i="1" s="1"/>
  <c r="C197" i="1"/>
  <c r="G196" i="1"/>
  <c r="D196" i="1"/>
  <c r="H196" i="1" s="1"/>
  <c r="C196" i="1"/>
  <c r="H195" i="1"/>
  <c r="D195" i="1"/>
  <c r="G195" i="1" s="1"/>
  <c r="C195" i="1"/>
  <c r="D194" i="1"/>
  <c r="C194" i="1"/>
  <c r="D193" i="1"/>
  <c r="C193" i="1"/>
  <c r="G193" i="1" s="1"/>
  <c r="D191" i="1"/>
  <c r="C191" i="1"/>
  <c r="H191" i="1" s="1"/>
  <c r="D190" i="1"/>
  <c r="C190" i="1"/>
  <c r="D189" i="1"/>
  <c r="C189" i="1"/>
  <c r="H189" i="1" s="1"/>
  <c r="D188" i="1"/>
  <c r="H188" i="1" s="1"/>
  <c r="C188" i="1"/>
  <c r="D187" i="1"/>
  <c r="C187" i="1"/>
  <c r="H187" i="1" s="1"/>
  <c r="D186" i="1"/>
  <c r="C186" i="1"/>
  <c r="D185" i="1"/>
  <c r="H185" i="1" s="1"/>
  <c r="C185" i="1"/>
  <c r="D184" i="1"/>
  <c r="C184" i="1"/>
  <c r="G183" i="1"/>
  <c r="D183" i="1"/>
  <c r="C183" i="1"/>
  <c r="H183" i="1" s="1"/>
  <c r="D182" i="1"/>
  <c r="H182" i="1" s="1"/>
  <c r="C182" i="1"/>
  <c r="D181" i="1"/>
  <c r="C181" i="1"/>
  <c r="H181" i="1" s="1"/>
  <c r="D180" i="1"/>
  <c r="C180" i="1"/>
  <c r="D179" i="1"/>
  <c r="H179" i="1" s="1"/>
  <c r="C179" i="1"/>
  <c r="D178" i="1"/>
  <c r="C178" i="1"/>
  <c r="D177" i="1"/>
  <c r="C177" i="1"/>
  <c r="G177" i="1" s="1"/>
  <c r="D176" i="1"/>
  <c r="C176" i="1"/>
  <c r="D175" i="1"/>
  <c r="C175" i="1"/>
  <c r="D174" i="1"/>
  <c r="C174" i="1"/>
  <c r="D173" i="1"/>
  <c r="C173" i="1"/>
  <c r="H173" i="1" s="1"/>
  <c r="D172" i="1"/>
  <c r="C172" i="1"/>
  <c r="H171" i="1"/>
  <c r="D171" i="1"/>
  <c r="C171" i="1"/>
  <c r="G171" i="1" s="1"/>
  <c r="D170" i="1"/>
  <c r="C170" i="1"/>
  <c r="D169" i="1"/>
  <c r="C169" i="1"/>
  <c r="G169" i="1" s="1"/>
  <c r="D168" i="1"/>
  <c r="C168" i="1"/>
  <c r="D167" i="1"/>
  <c r="C167" i="1"/>
  <c r="H167" i="1" s="1"/>
  <c r="D166" i="1"/>
  <c r="C166" i="1"/>
  <c r="D165" i="1"/>
  <c r="C165" i="1"/>
  <c r="H165" i="1" s="1"/>
  <c r="D164" i="1"/>
  <c r="H164" i="1" s="1"/>
  <c r="C164" i="1"/>
  <c r="D163" i="1"/>
  <c r="C163" i="1"/>
  <c r="H163" i="1" s="1"/>
  <c r="D162" i="1"/>
  <c r="C162" i="1"/>
  <c r="D161" i="1"/>
  <c r="C161" i="1"/>
  <c r="D160" i="1"/>
  <c r="C160" i="1"/>
  <c r="D158" i="1"/>
  <c r="H158" i="1" s="1"/>
  <c r="C158" i="1"/>
  <c r="D157" i="1"/>
  <c r="C157" i="1"/>
  <c r="H157" i="1" s="1"/>
  <c r="D156" i="1"/>
  <c r="C156" i="1"/>
  <c r="D155" i="1"/>
  <c r="D154" i="1"/>
  <c r="C154" i="1"/>
  <c r="D153" i="1"/>
  <c r="C153" i="1"/>
  <c r="H153" i="1" s="1"/>
  <c r="D152" i="1"/>
  <c r="C152" i="1"/>
  <c r="D151" i="1"/>
  <c r="C151" i="1"/>
  <c r="H151" i="1" s="1"/>
  <c r="D150" i="1"/>
  <c r="C150" i="1"/>
  <c r="D149" i="1"/>
  <c r="C149" i="1"/>
  <c r="D148" i="1"/>
  <c r="D146" i="1"/>
  <c r="H146" i="1" s="1"/>
  <c r="C146" i="1"/>
  <c r="D145" i="1"/>
  <c r="C145" i="1"/>
  <c r="H145" i="1" s="1"/>
  <c r="D144" i="1"/>
  <c r="C144" i="1"/>
  <c r="D143" i="1"/>
  <c r="H143" i="1" s="1"/>
  <c r="C143" i="1"/>
  <c r="G143" i="1" s="1"/>
  <c r="D142" i="1"/>
  <c r="C142" i="1"/>
  <c r="D141" i="1"/>
  <c r="H141" i="1" s="1"/>
  <c r="C141" i="1"/>
  <c r="D140" i="1"/>
  <c r="H140" i="1" s="1"/>
  <c r="C140" i="1"/>
  <c r="H139" i="1"/>
  <c r="G139" i="1"/>
  <c r="D139" i="1"/>
  <c r="C139" i="1"/>
  <c r="D138" i="1"/>
  <c r="H138" i="1" s="1"/>
  <c r="C138" i="1"/>
  <c r="D137" i="1"/>
  <c r="C137" i="1"/>
  <c r="H137" i="1" s="1"/>
  <c r="D136" i="1"/>
  <c r="C136" i="1"/>
  <c r="D135" i="1"/>
  <c r="H135" i="1" s="1"/>
  <c r="C135" i="1"/>
  <c r="G135" i="1" s="1"/>
  <c r="D134" i="1"/>
  <c r="C134" i="1"/>
  <c r="D133" i="1"/>
  <c r="C133" i="1"/>
  <c r="H133" i="1" s="1"/>
  <c r="D132" i="1"/>
  <c r="C132" i="1"/>
  <c r="D131" i="1"/>
  <c r="C131" i="1"/>
  <c r="D130" i="1"/>
  <c r="C130" i="1"/>
  <c r="D129" i="1"/>
  <c r="C129" i="1"/>
  <c r="D128" i="1"/>
  <c r="C128" i="1"/>
  <c r="D127" i="1"/>
  <c r="H127" i="1" s="1"/>
  <c r="C127" i="1"/>
  <c r="D126" i="1"/>
  <c r="C126" i="1"/>
  <c r="G125" i="1"/>
  <c r="D125" i="1"/>
  <c r="C125" i="1"/>
  <c r="H125" i="1" s="1"/>
  <c r="D124" i="1"/>
  <c r="H124" i="1" s="1"/>
  <c r="C124" i="1"/>
  <c r="D123" i="1"/>
  <c r="C123" i="1"/>
  <c r="H123" i="1" s="1"/>
  <c r="D122" i="1"/>
  <c r="C122" i="1"/>
  <c r="D121" i="1"/>
  <c r="C121" i="1"/>
  <c r="H121" i="1" s="1"/>
  <c r="C120" i="1"/>
  <c r="D119" i="1"/>
  <c r="H119" i="1" s="1"/>
  <c r="C119" i="1"/>
  <c r="D118" i="1"/>
  <c r="H118" i="1" s="1"/>
  <c r="C118" i="1"/>
  <c r="H117" i="1"/>
  <c r="G117" i="1"/>
  <c r="D117" i="1"/>
  <c r="C117" i="1"/>
  <c r="D116" i="1"/>
  <c r="H116" i="1" s="1"/>
  <c r="C116" i="1"/>
  <c r="D115" i="1"/>
  <c r="C115" i="1"/>
  <c r="H115" i="1" s="1"/>
  <c r="D114" i="1"/>
  <c r="C114" i="1"/>
  <c r="D113" i="1"/>
  <c r="H113" i="1" s="1"/>
  <c r="C113" i="1"/>
  <c r="G113" i="1" s="1"/>
  <c r="D112" i="1"/>
  <c r="C112" i="1"/>
  <c r="D111" i="1"/>
  <c r="H111" i="1" s="1"/>
  <c r="C111" i="1"/>
  <c r="D110" i="1"/>
  <c r="H110" i="1" s="1"/>
  <c r="C110" i="1"/>
  <c r="H109" i="1"/>
  <c r="G109" i="1"/>
  <c r="D109" i="1"/>
  <c r="C109" i="1"/>
  <c r="D108" i="1"/>
  <c r="H108" i="1" s="1"/>
  <c r="C108" i="1"/>
  <c r="D107" i="1"/>
  <c r="C107" i="1"/>
  <c r="H107" i="1" s="1"/>
  <c r="D106" i="1"/>
  <c r="C106" i="1"/>
  <c r="D105" i="1"/>
  <c r="H105" i="1" s="1"/>
  <c r="C105" i="1"/>
  <c r="G105" i="1" s="1"/>
  <c r="D104" i="1"/>
  <c r="C104" i="1"/>
  <c r="D103" i="1"/>
  <c r="H103" i="1" s="1"/>
  <c r="C103" i="1"/>
  <c r="D101" i="1"/>
  <c r="H101" i="1" s="1"/>
  <c r="C101" i="1"/>
  <c r="D100" i="1"/>
  <c r="C100" i="1"/>
  <c r="G99" i="1"/>
  <c r="D99" i="1"/>
  <c r="C99" i="1"/>
  <c r="H99" i="1" s="1"/>
  <c r="D98" i="1"/>
  <c r="H98" i="1" s="1"/>
  <c r="C98" i="1"/>
  <c r="D97" i="1"/>
  <c r="C97" i="1"/>
  <c r="H97" i="1" s="1"/>
  <c r="D96" i="1"/>
  <c r="C96" i="1"/>
  <c r="H95" i="1"/>
  <c r="D95" i="1"/>
  <c r="C95" i="1"/>
  <c r="G95" i="1" s="1"/>
  <c r="D94" i="1"/>
  <c r="C94" i="1"/>
  <c r="D93" i="1"/>
  <c r="H93" i="1" s="1"/>
  <c r="C93" i="1"/>
  <c r="D92" i="1"/>
  <c r="C92" i="1"/>
  <c r="G91" i="1"/>
  <c r="D91" i="1"/>
  <c r="C91" i="1"/>
  <c r="H91" i="1" s="1"/>
  <c r="D90" i="1"/>
  <c r="H90" i="1" s="1"/>
  <c r="C90" i="1"/>
  <c r="D89" i="1"/>
  <c r="C89" i="1"/>
  <c r="H89" i="1" s="1"/>
  <c r="D88" i="1"/>
  <c r="C88" i="1"/>
  <c r="H87" i="1"/>
  <c r="D87" i="1"/>
  <c r="C87" i="1"/>
  <c r="G87" i="1" s="1"/>
  <c r="D86" i="1"/>
  <c r="C86" i="1"/>
  <c r="D85" i="1"/>
  <c r="H85" i="1" s="1"/>
  <c r="C85" i="1"/>
  <c r="D84" i="1"/>
  <c r="C84" i="1"/>
  <c r="G83" i="1"/>
  <c r="D83" i="1"/>
  <c r="C83" i="1"/>
  <c r="H83" i="1" s="1"/>
  <c r="D82" i="1"/>
  <c r="H82" i="1" s="1"/>
  <c r="C82" i="1"/>
  <c r="D81" i="1"/>
  <c r="C81" i="1"/>
  <c r="D80" i="1"/>
  <c r="C80" i="1"/>
  <c r="D79" i="1"/>
  <c r="C79" i="1"/>
  <c r="H77" i="1"/>
  <c r="D77" i="1"/>
  <c r="C77" i="1"/>
  <c r="G77" i="1" s="1"/>
  <c r="D76" i="1"/>
  <c r="C76" i="1"/>
  <c r="D75" i="1"/>
  <c r="H75" i="1" s="1"/>
  <c r="C75" i="1"/>
  <c r="D74" i="1"/>
  <c r="C74" i="1"/>
  <c r="G73" i="1"/>
  <c r="D73" i="1"/>
  <c r="C73" i="1"/>
  <c r="H73" i="1" s="1"/>
  <c r="D72" i="1"/>
  <c r="H72" i="1" s="1"/>
  <c r="C72" i="1"/>
  <c r="D71" i="1"/>
  <c r="C71" i="1"/>
  <c r="G71" i="1" s="1"/>
  <c r="D70" i="1"/>
  <c r="C70" i="1"/>
  <c r="H69" i="1"/>
  <c r="D69" i="1"/>
  <c r="C69" i="1"/>
  <c r="G69" i="1" s="1"/>
  <c r="D68" i="1"/>
  <c r="C68" i="1"/>
  <c r="D67" i="1"/>
  <c r="H67" i="1" s="1"/>
  <c r="C67" i="1"/>
  <c r="D66" i="1"/>
  <c r="C66" i="1"/>
  <c r="D65" i="1"/>
  <c r="C65" i="1"/>
  <c r="H65" i="1" s="1"/>
  <c r="D64" i="1"/>
  <c r="C64" i="1"/>
  <c r="H63" i="1"/>
  <c r="D63" i="1"/>
  <c r="C63" i="1"/>
  <c r="G63" i="1" s="1"/>
  <c r="D62" i="1"/>
  <c r="C62" i="1"/>
  <c r="D61" i="1"/>
  <c r="H61" i="1" s="1"/>
  <c r="C61" i="1"/>
  <c r="D60" i="1"/>
  <c r="C60" i="1"/>
  <c r="D59" i="1"/>
  <c r="C59" i="1"/>
  <c r="H59" i="1" s="1"/>
  <c r="D58" i="1"/>
  <c r="C58" i="1"/>
  <c r="H57" i="1"/>
  <c r="D57" i="1"/>
  <c r="C57" i="1"/>
  <c r="G57" i="1" s="1"/>
  <c r="D56" i="1"/>
  <c r="C56" i="1"/>
  <c r="D55" i="1"/>
  <c r="H55" i="1" s="1"/>
  <c r="C55" i="1"/>
  <c r="D54" i="1"/>
  <c r="C54" i="1"/>
  <c r="G53" i="1"/>
  <c r="D53" i="1"/>
  <c r="C53" i="1"/>
  <c r="H53" i="1" s="1"/>
  <c r="D52" i="1"/>
  <c r="H52" i="1" s="1"/>
  <c r="C52" i="1"/>
  <c r="D51" i="1"/>
  <c r="C51" i="1"/>
  <c r="G51" i="1" s="1"/>
  <c r="D50" i="1"/>
  <c r="C50" i="1"/>
  <c r="H49" i="1"/>
  <c r="D49" i="1"/>
  <c r="C49" i="1"/>
  <c r="G49" i="1" s="1"/>
  <c r="D48" i="1"/>
  <c r="C48" i="1"/>
  <c r="D47" i="1"/>
  <c r="H47" i="1" s="1"/>
  <c r="C47" i="1"/>
  <c r="D45" i="1"/>
  <c r="C45" i="1"/>
  <c r="G45" i="1" s="1"/>
  <c r="D44" i="1"/>
  <c r="C44" i="1"/>
  <c r="H43" i="1"/>
  <c r="D43" i="1"/>
  <c r="C43" i="1"/>
  <c r="G43" i="1" s="1"/>
  <c r="D42" i="1"/>
  <c r="C42" i="1"/>
  <c r="D41" i="1"/>
  <c r="H41" i="1" s="1"/>
  <c r="C41" i="1"/>
  <c r="D40" i="1"/>
  <c r="G39" i="1"/>
  <c r="D39" i="1"/>
  <c r="C39" i="1"/>
  <c r="H39" i="1" s="1"/>
  <c r="D38" i="1"/>
  <c r="H38" i="1" s="1"/>
  <c r="C38" i="1"/>
  <c r="D37" i="1"/>
  <c r="C37" i="1"/>
  <c r="H37" i="1" s="1"/>
  <c r="D36" i="1"/>
  <c r="C36" i="1"/>
  <c r="H35" i="1"/>
  <c r="D35" i="1"/>
  <c r="C35" i="1"/>
  <c r="G35" i="1" s="1"/>
  <c r="D34" i="1"/>
  <c r="C34" i="1"/>
  <c r="D33" i="1"/>
  <c r="H33" i="1" s="1"/>
  <c r="C33" i="1"/>
  <c r="D32" i="1"/>
  <c r="C32" i="1"/>
  <c r="G31" i="1"/>
  <c r="D31" i="1"/>
  <c r="C31" i="1"/>
  <c r="H31" i="1" s="1"/>
  <c r="D30" i="1"/>
  <c r="H30" i="1" s="1"/>
  <c r="C30" i="1"/>
  <c r="D29" i="1"/>
  <c r="C29" i="1"/>
  <c r="H29" i="1" s="1"/>
  <c r="D28" i="1"/>
  <c r="C28" i="1"/>
  <c r="H27" i="1"/>
  <c r="D27" i="1"/>
  <c r="C27" i="1"/>
  <c r="G27" i="1" s="1"/>
  <c r="D26" i="1"/>
  <c r="C26" i="1"/>
  <c r="D25" i="1"/>
  <c r="H25" i="1" s="1"/>
  <c r="C25" i="1"/>
  <c r="D24" i="1"/>
  <c r="C24" i="1"/>
  <c r="G23" i="1"/>
  <c r="D23" i="1"/>
  <c r="C23" i="1"/>
  <c r="H23" i="1" s="1"/>
  <c r="D22" i="1"/>
  <c r="H22" i="1" s="1"/>
  <c r="C22" i="1"/>
  <c r="D21" i="1"/>
  <c r="C21" i="1"/>
  <c r="H21" i="1" s="1"/>
  <c r="D20" i="1"/>
  <c r="C20" i="1"/>
  <c r="H19" i="1"/>
  <c r="D19" i="1"/>
  <c r="C19" i="1"/>
  <c r="G19" i="1" s="1"/>
  <c r="D18" i="1"/>
  <c r="C18" i="1"/>
  <c r="D17" i="1"/>
  <c r="H17" i="1" s="1"/>
  <c r="C17" i="1"/>
  <c r="D16" i="1"/>
  <c r="C16" i="1"/>
  <c r="G15" i="1"/>
  <c r="D15" i="1"/>
  <c r="C15" i="1"/>
  <c r="H15" i="1" s="1"/>
  <c r="D14" i="1"/>
  <c r="H14" i="1" s="1"/>
  <c r="C14" i="1"/>
  <c r="D13" i="1"/>
  <c r="C13" i="1"/>
  <c r="H13" i="1" s="1"/>
  <c r="D12" i="1"/>
  <c r="C12" i="1"/>
  <c r="H11" i="1"/>
  <c r="D11" i="1"/>
  <c r="C11" i="1"/>
  <c r="G11" i="1" s="1"/>
  <c r="D10" i="1"/>
  <c r="C10" i="1"/>
  <c r="D9" i="1"/>
  <c r="H9" i="1" s="1"/>
  <c r="C9" i="1"/>
  <c r="D8" i="1"/>
  <c r="C8" i="1"/>
  <c r="G7" i="1"/>
  <c r="D7" i="1"/>
  <c r="C7" i="1"/>
  <c r="H7" i="1" s="1"/>
  <c r="D6" i="1"/>
  <c r="G6" i="1" s="1"/>
  <c r="C6" i="1"/>
  <c r="D5" i="1"/>
  <c r="C5" i="1"/>
  <c r="H5" i="1" s="1"/>
  <c r="D4" i="1"/>
  <c r="C4" i="1"/>
  <c r="E54" i="9" l="1"/>
  <c r="B54" i="9" s="1"/>
  <c r="H1411" i="1"/>
  <c r="H1409" i="1"/>
  <c r="E283" i="9"/>
  <c r="C1453" i="1"/>
  <c r="H30" i="3"/>
  <c r="G1453" i="1"/>
  <c r="H1439" i="1"/>
  <c r="I1439" i="1" s="1"/>
  <c r="J1439" i="1"/>
  <c r="G553" i="1"/>
  <c r="H553" i="1"/>
  <c r="G780" i="1"/>
  <c r="H780" i="1"/>
  <c r="J1463" i="1"/>
  <c r="H1463" i="1"/>
  <c r="G1463" i="1"/>
  <c r="I1463" i="1" s="1"/>
  <c r="G1527" i="1"/>
  <c r="H1527" i="1"/>
  <c r="G9" i="1"/>
  <c r="G25" i="1"/>
  <c r="G33" i="1"/>
  <c r="G55" i="1"/>
  <c r="G61" i="1"/>
  <c r="G67" i="1"/>
  <c r="G75" i="1"/>
  <c r="G85" i="1"/>
  <c r="G93" i="1"/>
  <c r="G101" i="1"/>
  <c r="H112" i="1"/>
  <c r="H295" i="1"/>
  <c r="H317" i="1"/>
  <c r="G317" i="1"/>
  <c r="H349" i="1"/>
  <c r="G546" i="1"/>
  <c r="G595" i="1"/>
  <c r="H595" i="1"/>
  <c r="G609" i="1"/>
  <c r="H609" i="1"/>
  <c r="G613" i="1"/>
  <c r="H613" i="1"/>
  <c r="G622" i="1"/>
  <c r="H622" i="1"/>
  <c r="G745" i="1"/>
  <c r="H745" i="1"/>
  <c r="G849" i="1"/>
  <c r="H849" i="1"/>
  <c r="G857" i="1"/>
  <c r="H857" i="1"/>
  <c r="G977" i="1"/>
  <c r="H977" i="1"/>
  <c r="G1001" i="1"/>
  <c r="H1001" i="1"/>
  <c r="H1313" i="1"/>
  <c r="G1313" i="1"/>
  <c r="J1456" i="1"/>
  <c r="G1456" i="1"/>
  <c r="H1456" i="1"/>
  <c r="G1483" i="1"/>
  <c r="H1483" i="1"/>
  <c r="H1504" i="1"/>
  <c r="G1504" i="1"/>
  <c r="H254" i="1"/>
  <c r="G254" i="1"/>
  <c r="G601" i="1"/>
  <c r="H601" i="1"/>
  <c r="G667" i="1"/>
  <c r="H667" i="1"/>
  <c r="G709" i="1"/>
  <c r="H709" i="1"/>
  <c r="G783" i="1"/>
  <c r="H783" i="1"/>
  <c r="G1126" i="1"/>
  <c r="H1126" i="1"/>
  <c r="G17" i="1"/>
  <c r="G41" i="1"/>
  <c r="G47" i="1"/>
  <c r="H104" i="1"/>
  <c r="G127" i="1"/>
  <c r="H134" i="1"/>
  <c r="H142" i="1"/>
  <c r="G179" i="1"/>
  <c r="G185" i="1"/>
  <c r="G222" i="1"/>
  <c r="G229" i="1"/>
  <c r="H279" i="1"/>
  <c r="G4" i="1"/>
  <c r="H12" i="1"/>
  <c r="H20" i="1"/>
  <c r="H28" i="1"/>
  <c r="H36" i="1"/>
  <c r="H44" i="1"/>
  <c r="H50" i="1"/>
  <c r="H70" i="1"/>
  <c r="H88" i="1"/>
  <c r="H96" i="1"/>
  <c r="G107" i="1"/>
  <c r="G115" i="1"/>
  <c r="G137" i="1"/>
  <c r="G145" i="1"/>
  <c r="H172" i="1"/>
  <c r="H176" i="1"/>
  <c r="H193" i="1"/>
  <c r="G251" i="1"/>
  <c r="G255" i="1"/>
  <c r="G258" i="1"/>
  <c r="G261" i="1"/>
  <c r="G264" i="1"/>
  <c r="H267" i="1"/>
  <c r="H274" i="1"/>
  <c r="H303" i="1"/>
  <c r="H307" i="1"/>
  <c r="H313" i="1"/>
  <c r="G329" i="1"/>
  <c r="G337" i="1"/>
  <c r="G528" i="1"/>
  <c r="H528" i="1"/>
  <c r="G569" i="1"/>
  <c r="H569" i="1"/>
  <c r="G631" i="1"/>
  <c r="H631" i="1"/>
  <c r="G679" i="1"/>
  <c r="H679" i="1"/>
  <c r="G700" i="1"/>
  <c r="H700" i="1"/>
  <c r="G731" i="1"/>
  <c r="H731" i="1"/>
  <c r="H742" i="1"/>
  <c r="G777" i="1"/>
  <c r="H777" i="1"/>
  <c r="G1104" i="1"/>
  <c r="H1104" i="1"/>
  <c r="G1320" i="1"/>
  <c r="H1320" i="1"/>
  <c r="G1341" i="1"/>
  <c r="H1341" i="1"/>
  <c r="G320" i="1"/>
  <c r="H320" i="1"/>
  <c r="G589" i="1"/>
  <c r="H589" i="1"/>
  <c r="G623" i="1"/>
  <c r="H623" i="1"/>
  <c r="G697" i="1"/>
  <c r="H697" i="1"/>
  <c r="G763" i="1"/>
  <c r="H763" i="1"/>
  <c r="G1073" i="1"/>
  <c r="H1073" i="1"/>
  <c r="H1088" i="1"/>
  <c r="G1088" i="1"/>
  <c r="H1277" i="1"/>
  <c r="G1277" i="1"/>
  <c r="G1307" i="1"/>
  <c r="H1307" i="1"/>
  <c r="H10" i="1"/>
  <c r="H18" i="1"/>
  <c r="H26" i="1"/>
  <c r="H34" i="1"/>
  <c r="H42" i="1"/>
  <c r="H48" i="1"/>
  <c r="H56" i="1"/>
  <c r="H62" i="1"/>
  <c r="H68" i="1"/>
  <c r="H76" i="1"/>
  <c r="H80" i="1"/>
  <c r="H86" i="1"/>
  <c r="H94" i="1"/>
  <c r="H122" i="1"/>
  <c r="H128" i="1"/>
  <c r="H132" i="1"/>
  <c r="H186" i="1"/>
  <c r="H190" i="1"/>
  <c r="H194" i="1"/>
  <c r="G223" i="1"/>
  <c r="G232" i="1"/>
  <c r="H237" i="1"/>
  <c r="H255" i="1"/>
  <c r="H258" i="1"/>
  <c r="H271" i="1"/>
  <c r="G274" i="1"/>
  <c r="G277" i="1"/>
  <c r="G280" i="1"/>
  <c r="H296" i="1"/>
  <c r="G330" i="1"/>
  <c r="H330" i="1"/>
  <c r="G351" i="1"/>
  <c r="H359" i="1"/>
  <c r="G566" i="1"/>
  <c r="H566" i="1"/>
  <c r="G585" i="1"/>
  <c r="H585" i="1"/>
  <c r="G603" i="1"/>
  <c r="H603" i="1"/>
  <c r="G947" i="1"/>
  <c r="H947" i="1"/>
  <c r="G1293" i="1"/>
  <c r="H1293" i="1"/>
  <c r="H270" i="1"/>
  <c r="G270" i="1"/>
  <c r="G332" i="1"/>
  <c r="H332" i="1"/>
  <c r="H536" i="1"/>
  <c r="G536" i="1"/>
  <c r="G544" i="1"/>
  <c r="H544" i="1"/>
  <c r="G5" i="1"/>
  <c r="G13" i="1"/>
  <c r="G21" i="1"/>
  <c r="G89" i="1"/>
  <c r="G97" i="1"/>
  <c r="G151" i="1"/>
  <c r="G163" i="1"/>
  <c r="G210" i="1"/>
  <c r="G212" i="1"/>
  <c r="G249" i="1"/>
  <c r="H278" i="1"/>
  <c r="G278" i="1"/>
  <c r="G563" i="1"/>
  <c r="H563" i="1"/>
  <c r="G607" i="1"/>
  <c r="H607" i="1"/>
  <c r="G615" i="1"/>
  <c r="H615" i="1"/>
  <c r="G691" i="1"/>
  <c r="H691" i="1"/>
  <c r="G725" i="1"/>
  <c r="H725" i="1"/>
  <c r="H1159" i="1"/>
  <c r="G1159" i="1"/>
  <c r="G1271" i="1"/>
  <c r="H1271" i="1"/>
  <c r="H252" i="1"/>
  <c r="G252" i="1"/>
  <c r="H262" i="1"/>
  <c r="G262" i="1"/>
  <c r="H16" i="1"/>
  <c r="H24" i="1"/>
  <c r="H32" i="1"/>
  <c r="H45" i="1"/>
  <c r="H51" i="1"/>
  <c r="H60" i="1"/>
  <c r="H71" i="1"/>
  <c r="G103" i="1"/>
  <c r="G111" i="1"/>
  <c r="G141" i="1"/>
  <c r="H208" i="1"/>
  <c r="G228" i="1"/>
  <c r="G235" i="1"/>
  <c r="H250" i="1"/>
  <c r="G250" i="1"/>
  <c r="H315" i="1"/>
  <c r="H355" i="1"/>
  <c r="G559" i="1"/>
  <c r="H559" i="1"/>
  <c r="G582" i="1"/>
  <c r="H582" i="1"/>
  <c r="G604" i="1"/>
  <c r="H604" i="1"/>
  <c r="G652" i="1"/>
  <c r="H652" i="1"/>
  <c r="G685" i="1"/>
  <c r="H685" i="1"/>
  <c r="G719" i="1"/>
  <c r="H719" i="1"/>
  <c r="G757" i="1"/>
  <c r="H757" i="1"/>
  <c r="G793" i="1"/>
  <c r="H793" i="1"/>
  <c r="G913" i="1"/>
  <c r="H913" i="1"/>
  <c r="G925" i="1"/>
  <c r="H925" i="1"/>
  <c r="G1041" i="1"/>
  <c r="H1041" i="1"/>
  <c r="G1128" i="1"/>
  <c r="H1128" i="1"/>
  <c r="H1163" i="1"/>
  <c r="G1163" i="1"/>
  <c r="G1240" i="1"/>
  <c r="H1240" i="1"/>
  <c r="H510" i="1"/>
  <c r="G510" i="1"/>
  <c r="H207" i="1"/>
  <c r="G207" i="1"/>
  <c r="G29" i="1"/>
  <c r="G37" i="1"/>
  <c r="H8" i="1"/>
  <c r="H54" i="1"/>
  <c r="H74" i="1"/>
  <c r="H84" i="1"/>
  <c r="H92" i="1"/>
  <c r="H100" i="1"/>
  <c r="G119" i="1"/>
  <c r="H126" i="1"/>
  <c r="G133" i="1"/>
  <c r="H178" i="1"/>
  <c r="H106" i="1"/>
  <c r="H114" i="1"/>
  <c r="H136" i="1"/>
  <c r="H144" i="1"/>
  <c r="H149" i="1"/>
  <c r="H156" i="1"/>
  <c r="G161" i="1"/>
  <c r="H175" i="1"/>
  <c r="G226" i="1"/>
  <c r="H239" i="1"/>
  <c r="G253" i="1"/>
  <c r="G256" i="1"/>
  <c r="H263" i="1"/>
  <c r="G266" i="1"/>
  <c r="G269" i="1"/>
  <c r="G272" i="1"/>
  <c r="H275" i="1"/>
  <c r="G298" i="1"/>
  <c r="H305" i="1"/>
  <c r="H309" i="1"/>
  <c r="H323" i="1"/>
  <c r="H335" i="1"/>
  <c r="H375" i="1"/>
  <c r="G513" i="1"/>
  <c r="H513" i="1"/>
  <c r="G579" i="1"/>
  <c r="H579" i="1"/>
  <c r="G612" i="1"/>
  <c r="H612" i="1"/>
  <c r="G649" i="1"/>
  <c r="H649" i="1"/>
  <c r="G716" i="1"/>
  <c r="H716" i="1"/>
  <c r="G748" i="1"/>
  <c r="H748" i="1"/>
  <c r="G751" i="1"/>
  <c r="H751" i="1"/>
  <c r="G1027" i="1"/>
  <c r="H1027" i="1"/>
  <c r="H1121" i="1"/>
  <c r="G1121" i="1"/>
  <c r="H1133" i="1"/>
  <c r="G1133" i="1"/>
  <c r="H598" i="1"/>
  <c r="H811" i="1"/>
  <c r="G1005" i="1"/>
  <c r="H1005" i="1"/>
  <c r="G1045" i="1"/>
  <c r="H1045" i="1"/>
  <c r="H1115" i="1"/>
  <c r="G1115" i="1"/>
  <c r="H1195" i="1"/>
  <c r="G1195" i="1"/>
  <c r="H1331" i="1"/>
  <c r="G1331" i="1"/>
  <c r="G1354" i="1"/>
  <c r="H1354" i="1"/>
  <c r="H1367" i="1"/>
  <c r="G1367" i="1"/>
  <c r="H1574" i="1"/>
  <c r="G1574" i="1"/>
  <c r="F352" i="4"/>
  <c r="E351" i="4"/>
  <c r="D346" i="1" s="1"/>
  <c r="E69" i="5"/>
  <c r="D1047" i="1" s="1"/>
  <c r="D1048" i="1"/>
  <c r="F82" i="6"/>
  <c r="C1376" i="1"/>
  <c r="G1376" i="1" s="1"/>
  <c r="G1570" i="1"/>
  <c r="H1570" i="1"/>
  <c r="H206" i="1"/>
  <c r="H236" i="1"/>
  <c r="G284" i="1"/>
  <c r="H291" i="1"/>
  <c r="G299" i="1"/>
  <c r="G310" i="1"/>
  <c r="G319" i="1"/>
  <c r="H325" i="1"/>
  <c r="G340" i="1"/>
  <c r="H363" i="1"/>
  <c r="H371" i="1"/>
  <c r="G554" i="1"/>
  <c r="G573" i="1"/>
  <c r="H576" i="1"/>
  <c r="G593" i="1"/>
  <c r="G596" i="1"/>
  <c r="G599" i="1"/>
  <c r="G605" i="1"/>
  <c r="G627" i="1"/>
  <c r="G668" i="1"/>
  <c r="G689" i="1"/>
  <c r="G692" i="1"/>
  <c r="G707" i="1"/>
  <c r="G723" i="1"/>
  <c r="G743" i="1"/>
  <c r="G749" i="1"/>
  <c r="G755" i="1"/>
  <c r="G775" i="1"/>
  <c r="G781" i="1"/>
  <c r="G801" i="1"/>
  <c r="G873" i="1"/>
  <c r="H873" i="1"/>
  <c r="G1051" i="1"/>
  <c r="H1051" i="1"/>
  <c r="G1067" i="1"/>
  <c r="H1067" i="1"/>
  <c r="H1561" i="1"/>
  <c r="G1561" i="1"/>
  <c r="H1568" i="1"/>
  <c r="G1568" i="1"/>
  <c r="G504" i="1"/>
  <c r="G520" i="1"/>
  <c r="H526" i="1"/>
  <c r="G529" i="1"/>
  <c r="H535" i="1"/>
  <c r="H538" i="1"/>
  <c r="H542" i="1"/>
  <c r="G545" i="1"/>
  <c r="G557" i="1"/>
  <c r="G567" i="1"/>
  <c r="G577" i="1"/>
  <c r="G583" i="1"/>
  <c r="H611" i="1"/>
  <c r="H617" i="1"/>
  <c r="H621" i="1"/>
  <c r="G647" i="1"/>
  <c r="G653" i="1"/>
  <c r="H655" i="1"/>
  <c r="G659" i="1"/>
  <c r="H661" i="1"/>
  <c r="G665" i="1"/>
  <c r="H671" i="1"/>
  <c r="G675" i="1"/>
  <c r="H677" i="1"/>
  <c r="H683" i="1"/>
  <c r="G695" i="1"/>
  <c r="G701" i="1"/>
  <c r="H710" i="1"/>
  <c r="G717" i="1"/>
  <c r="G729" i="1"/>
  <c r="G732" i="1"/>
  <c r="H737" i="1"/>
  <c r="H740" i="1"/>
  <c r="G761" i="1"/>
  <c r="G764" i="1"/>
  <c r="H769" i="1"/>
  <c r="H772" i="1"/>
  <c r="H791" i="1"/>
  <c r="G809" i="1"/>
  <c r="H899" i="1"/>
  <c r="H963" i="1"/>
  <c r="G989" i="1"/>
  <c r="H989" i="1"/>
  <c r="H1031" i="1"/>
  <c r="H1123" i="1"/>
  <c r="G1123" i="1"/>
  <c r="H1157" i="1"/>
  <c r="G1157" i="1"/>
  <c r="G1180" i="1"/>
  <c r="H1180" i="1"/>
  <c r="H1233" i="1"/>
  <c r="G1233" i="1"/>
  <c r="G1258" i="1"/>
  <c r="H1258" i="1"/>
  <c r="H1265" i="1"/>
  <c r="G1282" i="1"/>
  <c r="H1282" i="1"/>
  <c r="G1348" i="1"/>
  <c r="H1348" i="1"/>
  <c r="G1358" i="1"/>
  <c r="H1358" i="1"/>
  <c r="G1421" i="1"/>
  <c r="H1421" i="1"/>
  <c r="H1541" i="1"/>
  <c r="G1541" i="1"/>
  <c r="G915" i="1"/>
  <c r="H915" i="1"/>
  <c r="G945" i="1"/>
  <c r="H945" i="1"/>
  <c r="G979" i="1"/>
  <c r="H979" i="1"/>
  <c r="H1147" i="1"/>
  <c r="G1147" i="1"/>
  <c r="H1245" i="1"/>
  <c r="G1245" i="1"/>
  <c r="H1315" i="1"/>
  <c r="G1315" i="1"/>
  <c r="H1325" i="1"/>
  <c r="G1325" i="1"/>
  <c r="J1446" i="1"/>
  <c r="G1446" i="1"/>
  <c r="H1446" i="1"/>
  <c r="H1571" i="1"/>
  <c r="G1571" i="1"/>
  <c r="F118" i="6"/>
  <c r="C1412" i="1"/>
  <c r="G265" i="1"/>
  <c r="G273" i="1"/>
  <c r="G281" i="1"/>
  <c r="H297" i="1"/>
  <c r="G308" i="1"/>
  <c r="G314" i="1"/>
  <c r="H327" i="1"/>
  <c r="G334" i="1"/>
  <c r="G350" i="1"/>
  <c r="H353" i="1"/>
  <c r="H357" i="1"/>
  <c r="H361" i="1"/>
  <c r="H502" i="1"/>
  <c r="H518" i="1"/>
  <c r="G526" i="1"/>
  <c r="H529" i="1"/>
  <c r="G542" i="1"/>
  <c r="H545" i="1"/>
  <c r="H557" i="1"/>
  <c r="H567" i="1"/>
  <c r="H577" i="1"/>
  <c r="H583" i="1"/>
  <c r="H647" i="1"/>
  <c r="H653" i="1"/>
  <c r="H659" i="1"/>
  <c r="H675" i="1"/>
  <c r="H695" i="1"/>
  <c r="H701" i="1"/>
  <c r="H729" i="1"/>
  <c r="H732" i="1"/>
  <c r="H761" i="1"/>
  <c r="H764" i="1"/>
  <c r="G791" i="1"/>
  <c r="H809" i="1"/>
  <c r="H813" i="1"/>
  <c r="G1003" i="1"/>
  <c r="H1003" i="1"/>
  <c r="G1043" i="1"/>
  <c r="H1043" i="1"/>
  <c r="H1113" i="1"/>
  <c r="G1113" i="1"/>
  <c r="H1116" i="1"/>
  <c r="H1197" i="1"/>
  <c r="G1197" i="1"/>
  <c r="H1255" i="1"/>
  <c r="G1262" i="1"/>
  <c r="H1262" i="1"/>
  <c r="G1298" i="1"/>
  <c r="H1298" i="1"/>
  <c r="G1312" i="1"/>
  <c r="H1312" i="1"/>
  <c r="H1349" i="1"/>
  <c r="G1349" i="1"/>
  <c r="G1496" i="1"/>
  <c r="H1496" i="1"/>
  <c r="G1512" i="1"/>
  <c r="H1512" i="1"/>
  <c r="H257" i="1"/>
  <c r="H282" i="1"/>
  <c r="G304" i="1"/>
  <c r="G324" i="1"/>
  <c r="G328" i="1"/>
  <c r="G338" i="1"/>
  <c r="G354" i="1"/>
  <c r="G503" i="1"/>
  <c r="G506" i="1"/>
  <c r="G519" i="1"/>
  <c r="H533" i="1"/>
  <c r="G543" i="1"/>
  <c r="G575" i="1"/>
  <c r="H606" i="1"/>
  <c r="G641" i="1"/>
  <c r="G657" i="1"/>
  <c r="G660" i="1"/>
  <c r="G663" i="1"/>
  <c r="H669" i="1"/>
  <c r="G673" i="1"/>
  <c r="G676" i="1"/>
  <c r="H681" i="1"/>
  <c r="H684" i="1"/>
  <c r="G727" i="1"/>
  <c r="G733" i="1"/>
  <c r="H735" i="1"/>
  <c r="G739" i="1"/>
  <c r="H741" i="1"/>
  <c r="H747" i="1"/>
  <c r="G759" i="1"/>
  <c r="G765" i="1"/>
  <c r="H767" i="1"/>
  <c r="G771" i="1"/>
  <c r="H773" i="1"/>
  <c r="H779" i="1"/>
  <c r="H789" i="1"/>
  <c r="H795" i="1"/>
  <c r="G799" i="1"/>
  <c r="H817" i="1"/>
  <c r="H889" i="1"/>
  <c r="H957" i="1"/>
  <c r="G1015" i="1"/>
  <c r="H1015" i="1"/>
  <c r="G1033" i="1"/>
  <c r="G1053" i="1"/>
  <c r="H1053" i="1"/>
  <c r="H1103" i="1"/>
  <c r="G1103" i="1"/>
  <c r="H1132" i="1"/>
  <c r="H1239" i="1"/>
  <c r="H1289" i="1"/>
  <c r="G1289" i="1"/>
  <c r="H1303" i="1"/>
  <c r="G1303" i="1"/>
  <c r="H1319" i="1"/>
  <c r="H1337" i="1"/>
  <c r="G1337" i="1"/>
  <c r="H1343" i="1"/>
  <c r="H1419" i="1"/>
  <c r="G1419" i="1"/>
  <c r="G1549" i="1"/>
  <c r="H1549" i="1"/>
  <c r="H1070" i="1"/>
  <c r="H1083" i="1"/>
  <c r="H1136" i="1"/>
  <c r="G1194" i="1"/>
  <c r="G1203" i="1"/>
  <c r="J1460" i="1"/>
  <c r="H1460" i="1"/>
  <c r="I1460" i="1" s="1"/>
  <c r="J1467" i="1"/>
  <c r="G1467" i="1"/>
  <c r="I1467" i="1" s="1"/>
  <c r="G1492" i="1"/>
  <c r="H1492" i="1"/>
  <c r="H1519" i="1"/>
  <c r="G1519" i="1"/>
  <c r="H1547" i="1"/>
  <c r="G1547" i="1"/>
  <c r="H1575" i="1"/>
  <c r="G1575" i="1"/>
  <c r="F74" i="4"/>
  <c r="E529" i="4"/>
  <c r="D523" i="1" s="1"/>
  <c r="G142" i="9"/>
  <c r="E142" i="9" s="1"/>
  <c r="B142" i="9" s="1"/>
  <c r="F603" i="4"/>
  <c r="D1423" i="1"/>
  <c r="F129" i="6"/>
  <c r="E38" i="7"/>
  <c r="D1475" i="1"/>
  <c r="G825" i="1"/>
  <c r="G847" i="1"/>
  <c r="G865" i="1"/>
  <c r="G909" i="1"/>
  <c r="G923" i="1"/>
  <c r="G941" i="1"/>
  <c r="G955" i="1"/>
  <c r="G973" i="1"/>
  <c r="G1009" i="1"/>
  <c r="G1019" i="1"/>
  <c r="G1057" i="1"/>
  <c r="G1071" i="1"/>
  <c r="H1077" i="1"/>
  <c r="H1081" i="1"/>
  <c r="H1086" i="1"/>
  <c r="H1089" i="1"/>
  <c r="G1098" i="1"/>
  <c r="H1120" i="1"/>
  <c r="H1129" i="1"/>
  <c r="H1137" i="1"/>
  <c r="G1140" i="1"/>
  <c r="G1146" i="1"/>
  <c r="G1162" i="1"/>
  <c r="G1172" i="1"/>
  <c r="H1181" i="1"/>
  <c r="G1200" i="1"/>
  <c r="G1210" i="1"/>
  <c r="G1218" i="1"/>
  <c r="G1226" i="1"/>
  <c r="G1242" i="1"/>
  <c r="G1250" i="1"/>
  <c r="G1260" i="1"/>
  <c r="G1274" i="1"/>
  <c r="G1284" i="1"/>
  <c r="G1296" i="1"/>
  <c r="G1310" i="1"/>
  <c r="G1322" i="1"/>
  <c r="G1356" i="1"/>
  <c r="H1356" i="1"/>
  <c r="G1364" i="1"/>
  <c r="G1378" i="1"/>
  <c r="H1378" i="1"/>
  <c r="G1384" i="1"/>
  <c r="H1503" i="1"/>
  <c r="G1503" i="1"/>
  <c r="H1520" i="1"/>
  <c r="G1520" i="1"/>
  <c r="H1563" i="1"/>
  <c r="G1563" i="1"/>
  <c r="H1577" i="1"/>
  <c r="G1577" i="1"/>
  <c r="B219" i="9"/>
  <c r="H1068" i="1"/>
  <c r="G1084" i="1"/>
  <c r="H1087" i="1"/>
  <c r="G1095" i="1"/>
  <c r="G1160" i="1"/>
  <c r="G1192" i="1"/>
  <c r="G1198" i="1"/>
  <c r="G1201" i="1"/>
  <c r="H1269" i="1"/>
  <c r="G1423" i="1"/>
  <c r="J1443" i="1"/>
  <c r="G1443" i="1"/>
  <c r="I1443" i="1" s="1"/>
  <c r="G1484" i="1"/>
  <c r="H1484" i="1"/>
  <c r="H1505" i="1"/>
  <c r="G1505" i="1"/>
  <c r="H1533" i="1"/>
  <c r="G1533" i="1"/>
  <c r="G1572" i="1"/>
  <c r="H1572" i="1"/>
  <c r="F52" i="5"/>
  <c r="B47" i="9"/>
  <c r="B99" i="9"/>
  <c r="G841" i="1"/>
  <c r="H877" i="1"/>
  <c r="G921" i="1"/>
  <c r="G953" i="1"/>
  <c r="G1007" i="1"/>
  <c r="G1017" i="1"/>
  <c r="G1055" i="1"/>
  <c r="G1069" i="1"/>
  <c r="G1075" i="1"/>
  <c r="H1092" i="1"/>
  <c r="H1110" i="1"/>
  <c r="H1125" i="1"/>
  <c r="H1135" i="1"/>
  <c r="G1170" i="1"/>
  <c r="G1176" i="1"/>
  <c r="G1186" i="1"/>
  <c r="H1193" i="1"/>
  <c r="G1208" i="1"/>
  <c r="G1243" i="1"/>
  <c r="G1248" i="1"/>
  <c r="G1280" i="1"/>
  <c r="G1292" i="1"/>
  <c r="G1306" i="1"/>
  <c r="G1318" i="1"/>
  <c r="G1328" i="1"/>
  <c r="G1340" i="1"/>
  <c r="G1352" i="1"/>
  <c r="G1398" i="1"/>
  <c r="H1401" i="1"/>
  <c r="G1401" i="1"/>
  <c r="H1423" i="1"/>
  <c r="I1450" i="1"/>
  <c r="J1476" i="1"/>
  <c r="H1476" i="1"/>
  <c r="I1476" i="1" s="1"/>
  <c r="H1489" i="1"/>
  <c r="G1489" i="1"/>
  <c r="H1566" i="1"/>
  <c r="G1566" i="1"/>
  <c r="H287" i="9"/>
  <c r="E146" i="5"/>
  <c r="D1124" i="1" s="1"/>
  <c r="H845" i="1"/>
  <c r="G893" i="1"/>
  <c r="G911" i="1"/>
  <c r="G929" i="1"/>
  <c r="G943" i="1"/>
  <c r="G961" i="1"/>
  <c r="G975" i="1"/>
  <c r="G1011" i="1"/>
  <c r="G1021" i="1"/>
  <c r="G1035" i="1"/>
  <c r="G1059" i="1"/>
  <c r="H1066" i="1"/>
  <c r="H1085" i="1"/>
  <c r="H1105" i="1"/>
  <c r="H1111" i="1"/>
  <c r="H1114" i="1"/>
  <c r="H1117" i="1"/>
  <c r="H1131" i="1"/>
  <c r="G1148" i="1"/>
  <c r="G1158" i="1"/>
  <c r="G1164" i="1"/>
  <c r="G1168" i="1"/>
  <c r="H1177" i="1"/>
  <c r="H1187" i="1"/>
  <c r="G1196" i="1"/>
  <c r="H1202" i="1"/>
  <c r="H1221" i="1"/>
  <c r="H1229" i="1"/>
  <c r="H1292" i="1"/>
  <c r="H1306" i="1"/>
  <c r="G1314" i="1"/>
  <c r="G1326" i="1"/>
  <c r="H1328" i="1"/>
  <c r="H1340" i="1"/>
  <c r="G1360" i="1"/>
  <c r="H1363" i="1"/>
  <c r="G1368" i="1"/>
  <c r="H1377" i="1"/>
  <c r="G1402" i="1"/>
  <c r="H1402" i="1"/>
  <c r="H1417" i="1"/>
  <c r="G1540" i="1"/>
  <c r="H1540" i="1"/>
  <c r="E163" i="4"/>
  <c r="D159" i="1" s="1"/>
  <c r="G1380" i="1"/>
  <c r="G1390" i="1"/>
  <c r="G1395" i="1"/>
  <c r="H1432" i="1"/>
  <c r="G1448" i="1"/>
  <c r="E106" i="4"/>
  <c r="D102" i="1" s="1"/>
  <c r="F216" i="4"/>
  <c r="D644" i="4"/>
  <c r="E625" i="4"/>
  <c r="D619" i="1" s="1"/>
  <c r="F149" i="5"/>
  <c r="F75" i="6"/>
  <c r="B37" i="9"/>
  <c r="B57" i="9"/>
  <c r="E64" i="9"/>
  <c r="B64" i="9" s="1"/>
  <c r="B67" i="9"/>
  <c r="B76" i="9"/>
  <c r="B90" i="9"/>
  <c r="B97" i="9"/>
  <c r="B122" i="9"/>
  <c r="B129" i="9"/>
  <c r="B232" i="9"/>
  <c r="B235" i="9"/>
  <c r="F253" i="9"/>
  <c r="B253" i="9" s="1"/>
  <c r="F260" i="9"/>
  <c r="E281" i="9"/>
  <c r="B281" i="9" s="1"/>
  <c r="G1388" i="1"/>
  <c r="F62" i="4"/>
  <c r="F177" i="4"/>
  <c r="E644" i="4"/>
  <c r="D638" i="1" s="1"/>
  <c r="F78" i="5"/>
  <c r="D245" i="5"/>
  <c r="C1222" i="1" s="1"/>
  <c r="E89" i="6"/>
  <c r="D1383" i="1" s="1"/>
  <c r="H1383" i="1" s="1"/>
  <c r="E25" i="9"/>
  <c r="B25" i="9" s="1"/>
  <c r="E53" i="9"/>
  <c r="B53" i="9" s="1"/>
  <c r="E148" i="9"/>
  <c r="B148" i="9" s="1"/>
  <c r="E153" i="9"/>
  <c r="B153" i="9" s="1"/>
  <c r="F213" i="9"/>
  <c r="B213" i="9" s="1"/>
  <c r="E225" i="9"/>
  <c r="B225" i="9" s="1"/>
  <c r="F230" i="9"/>
  <c r="B230" i="9" s="1"/>
  <c r="F242" i="9"/>
  <c r="F244" i="9"/>
  <c r="B256" i="9"/>
  <c r="F270" i="9"/>
  <c r="B270" i="9" s="1"/>
  <c r="F275" i="9"/>
  <c r="G1386" i="1"/>
  <c r="H1388" i="1"/>
  <c r="G1393" i="1"/>
  <c r="G1418" i="1"/>
  <c r="G1449" i="1"/>
  <c r="G1465" i="1"/>
  <c r="J1473" i="1"/>
  <c r="D44" i="4"/>
  <c r="F219" i="4"/>
  <c r="E263" i="4"/>
  <c r="D259" i="1" s="1"/>
  <c r="D363" i="4"/>
  <c r="C358" i="1" s="1"/>
  <c r="F652" i="4"/>
  <c r="F207" i="5"/>
  <c r="B21" i="9"/>
  <c r="E45" i="9"/>
  <c r="B45" i="9" s="1"/>
  <c r="E58" i="9"/>
  <c r="B58" i="9" s="1"/>
  <c r="E72" i="9"/>
  <c r="B72" i="9" s="1"/>
  <c r="E77" i="9"/>
  <c r="B77" i="9" s="1"/>
  <c r="E79" i="9"/>
  <c r="B79" i="9" s="1"/>
  <c r="E82" i="9"/>
  <c r="E84" i="9"/>
  <c r="B84" i="9" s="1"/>
  <c r="E88" i="9"/>
  <c r="B88" i="9" s="1"/>
  <c r="E98" i="9"/>
  <c r="B98" i="9" s="1"/>
  <c r="E104" i="9"/>
  <c r="B104" i="9" s="1"/>
  <c r="E109" i="9"/>
  <c r="B109" i="9" s="1"/>
  <c r="E111" i="9"/>
  <c r="B111" i="9" s="1"/>
  <c r="E114" i="9"/>
  <c r="E116" i="9"/>
  <c r="B116" i="9" s="1"/>
  <c r="E120" i="9"/>
  <c r="B120" i="9" s="1"/>
  <c r="E130" i="9"/>
  <c r="E136" i="9"/>
  <c r="B136" i="9" s="1"/>
  <c r="E141" i="9"/>
  <c r="B141" i="9" s="1"/>
  <c r="F214" i="9"/>
  <c r="B214" i="9" s="1"/>
  <c r="B226" i="9"/>
  <c r="F261" i="9"/>
  <c r="B261" i="9" s="1"/>
  <c r="F268" i="9"/>
  <c r="B268" i="9" s="1"/>
  <c r="B283" i="9"/>
  <c r="G1374" i="1"/>
  <c r="J1450" i="1"/>
  <c r="D344" i="4"/>
  <c r="E580" i="4"/>
  <c r="D574" i="1" s="1"/>
  <c r="H1300" i="1"/>
  <c r="B151" i="9"/>
  <c r="G163" i="9"/>
  <c r="E163" i="9" s="1"/>
  <c r="B163" i="9" s="1"/>
  <c r="B238" i="9"/>
  <c r="F245" i="9"/>
  <c r="B245" i="9" s="1"/>
  <c r="F252" i="9"/>
  <c r="B252" i="9" s="1"/>
  <c r="B271" i="9"/>
  <c r="F59" i="4"/>
  <c r="F112" i="4"/>
  <c r="F252" i="4"/>
  <c r="F326" i="4"/>
  <c r="F29" i="5"/>
  <c r="E29" i="9"/>
  <c r="B29" i="9" s="1"/>
  <c r="E34" i="9"/>
  <c r="B34" i="9" s="1"/>
  <c r="E36" i="9"/>
  <c r="B36" i="9" s="1"/>
  <c r="E41" i="9"/>
  <c r="B50" i="9"/>
  <c r="E61" i="9"/>
  <c r="B61" i="9" s="1"/>
  <c r="E63" i="9"/>
  <c r="B63" i="9" s="1"/>
  <c r="E66" i="9"/>
  <c r="E73" i="9"/>
  <c r="B73" i="9" s="1"/>
  <c r="E89" i="9"/>
  <c r="B89" i="9" s="1"/>
  <c r="E105" i="9"/>
  <c r="E121" i="9"/>
  <c r="B121" i="9" s="1"/>
  <c r="E137" i="9"/>
  <c r="B137" i="9" s="1"/>
  <c r="E144" i="9"/>
  <c r="B144" i="9" s="1"/>
  <c r="F217" i="9"/>
  <c r="B217" i="9" s="1"/>
  <c r="F257" i="9"/>
  <c r="B257" i="9" s="1"/>
  <c r="F262" i="9"/>
  <c r="B262" i="9" s="1"/>
  <c r="F264" i="9"/>
  <c r="B264" i="9" s="1"/>
  <c r="B267" i="9"/>
  <c r="G1466" i="1"/>
  <c r="E196" i="4"/>
  <c r="D192" i="1" s="1"/>
  <c r="F210" i="4"/>
  <c r="E224" i="4"/>
  <c r="D220" i="1" s="1"/>
  <c r="F70" i="5"/>
  <c r="E206" i="5"/>
  <c r="F28" i="6"/>
  <c r="F36" i="6"/>
  <c r="D114" i="6"/>
  <c r="E22" i="9"/>
  <c r="B22" i="9" s="1"/>
  <c r="E52" i="9"/>
  <c r="B52" i="9" s="1"/>
  <c r="E69" i="9"/>
  <c r="B69" i="9" s="1"/>
  <c r="B80" i="9"/>
  <c r="E85" i="9"/>
  <c r="B85" i="9" s="1"/>
  <c r="E101" i="9"/>
  <c r="B101" i="9" s="1"/>
  <c r="B112" i="9"/>
  <c r="E117" i="9"/>
  <c r="B117" i="9" s="1"/>
  <c r="E133" i="9"/>
  <c r="B133" i="9" s="1"/>
  <c r="B143" i="9"/>
  <c r="B150" i="9"/>
  <c r="B155" i="9"/>
  <c r="E157" i="9"/>
  <c r="B157" i="9" s="1"/>
  <c r="F224" i="9"/>
  <c r="B224" i="9" s="1"/>
  <c r="B227" i="9"/>
  <c r="F234" i="9"/>
  <c r="B234" i="9" s="1"/>
  <c r="F248" i="9"/>
  <c r="B248" i="9" s="1"/>
  <c r="B251" i="9"/>
  <c r="F216" i="9"/>
  <c r="H1511" i="1"/>
  <c r="G1511" i="1"/>
  <c r="H1516" i="1"/>
  <c r="G59" i="1"/>
  <c r="H58" i="1"/>
  <c r="H717" i="1"/>
  <c r="H713" i="1"/>
  <c r="B42" i="9"/>
  <c r="H711" i="1"/>
  <c r="H703" i="1"/>
  <c r="H668" i="1"/>
  <c r="H665" i="1"/>
  <c r="H644" i="1"/>
  <c r="H645" i="1"/>
  <c r="H641" i="1"/>
  <c r="H367" i="1"/>
  <c r="H351" i="1"/>
  <c r="H354" i="1"/>
  <c r="F417" i="4"/>
  <c r="G282" i="1"/>
  <c r="H284" i="1"/>
  <c r="G283" i="1"/>
  <c r="G257" i="1"/>
  <c r="G248" i="1"/>
  <c r="F259" i="4"/>
  <c r="G239" i="1"/>
  <c r="G238" i="1"/>
  <c r="G206" i="1"/>
  <c r="D196" i="4"/>
  <c r="G191" i="1"/>
  <c r="G189" i="1"/>
  <c r="H184" i="1"/>
  <c r="G187" i="1"/>
  <c r="F220" i="9"/>
  <c r="B220" i="9" s="1"/>
  <c r="G181" i="1"/>
  <c r="H180" i="1"/>
  <c r="H177" i="1"/>
  <c r="G175" i="1"/>
  <c r="G173" i="1"/>
  <c r="H174" i="1"/>
  <c r="H170" i="1"/>
  <c r="H169" i="1"/>
  <c r="H168" i="1"/>
  <c r="G167" i="1"/>
  <c r="G165" i="1"/>
  <c r="H166" i="1"/>
  <c r="H162" i="1"/>
  <c r="H161" i="1"/>
  <c r="H160" i="1"/>
  <c r="G155" i="1"/>
  <c r="H155" i="1"/>
  <c r="D152" i="4"/>
  <c r="F152" i="4" s="1"/>
  <c r="F159" i="4"/>
  <c r="G157" i="1"/>
  <c r="H154" i="1"/>
  <c r="G153" i="1"/>
  <c r="H152" i="1"/>
  <c r="C148" i="1"/>
  <c r="H148" i="1" s="1"/>
  <c r="H20" i="9"/>
  <c r="G149" i="1"/>
  <c r="H150" i="1"/>
  <c r="G121" i="1"/>
  <c r="G123" i="1"/>
  <c r="H130" i="1"/>
  <c r="H131" i="1"/>
  <c r="G129" i="1"/>
  <c r="H81" i="1"/>
  <c r="H79" i="1"/>
  <c r="H66" i="1"/>
  <c r="G65" i="1"/>
  <c r="F68" i="4"/>
  <c r="H64" i="1"/>
  <c r="H1264" i="1"/>
  <c r="H1263" i="1"/>
  <c r="G1249" i="1"/>
  <c r="G1237" i="1"/>
  <c r="G1232" i="1"/>
  <c r="G1229" i="1"/>
  <c r="F250" i="5"/>
  <c r="E279" i="9"/>
  <c r="B279" i="9" s="1"/>
  <c r="G1227" i="1"/>
  <c r="E280" i="9"/>
  <c r="B280" i="9" s="1"/>
  <c r="G1223" i="1"/>
  <c r="G1224" i="1"/>
  <c r="G1219" i="1"/>
  <c r="G1216" i="1"/>
  <c r="G1191" i="1"/>
  <c r="G1184" i="1"/>
  <c r="G1166" i="1"/>
  <c r="G1165" i="1"/>
  <c r="G1156" i="1"/>
  <c r="G1155" i="1"/>
  <c r="G1151" i="1"/>
  <c r="F170" i="5"/>
  <c r="G1149" i="1"/>
  <c r="G1144" i="1"/>
  <c r="F164" i="5"/>
  <c r="H1124" i="1"/>
  <c r="G1137" i="1"/>
  <c r="F56" i="5"/>
  <c r="H1033" i="1"/>
  <c r="H1025" i="1"/>
  <c r="H1023" i="1"/>
  <c r="H1013" i="1"/>
  <c r="D12" i="5"/>
  <c r="C990" i="1" s="1"/>
  <c r="F19" i="5"/>
  <c r="H995" i="1"/>
  <c r="F13" i="5"/>
  <c r="H987" i="1"/>
  <c r="H1276" i="1"/>
  <c r="G1124" i="1"/>
  <c r="E287" i="9"/>
  <c r="B287" i="9" s="1"/>
  <c r="C1576" i="1"/>
  <c r="G1576" i="1" s="1"/>
  <c r="G1567" i="1"/>
  <c r="G1565" i="1"/>
  <c r="E284" i="9"/>
  <c r="B284" i="9" s="1"/>
  <c r="G1411" i="1"/>
  <c r="G1409" i="1"/>
  <c r="E5" i="6"/>
  <c r="F6" i="6"/>
  <c r="G1300" i="1"/>
  <c r="I1456" i="1"/>
  <c r="E6" i="7"/>
  <c r="G1444" i="1"/>
  <c r="H1444" i="1"/>
  <c r="D5" i="7"/>
  <c r="H1440" i="1"/>
  <c r="H1578" i="1"/>
  <c r="H1576" i="1"/>
  <c r="G1534" i="1"/>
  <c r="G1530" i="1"/>
  <c r="H1530" i="1"/>
  <c r="H1531" i="1"/>
  <c r="G1482" i="1"/>
  <c r="G1276" i="1"/>
  <c r="G1264" i="1"/>
  <c r="G1263" i="1"/>
  <c r="E245" i="5"/>
  <c r="E237" i="5" s="1"/>
  <c r="H1227" i="1"/>
  <c r="F246" i="5"/>
  <c r="H1224" i="1"/>
  <c r="H1223" i="1"/>
  <c r="H1216" i="1"/>
  <c r="H1217" i="1"/>
  <c r="H292" i="9"/>
  <c r="D1183" i="1"/>
  <c r="H1203" i="1"/>
  <c r="H1201" i="1"/>
  <c r="E290" i="9"/>
  <c r="B290" i="9" s="1"/>
  <c r="H1165" i="1"/>
  <c r="H1155" i="1"/>
  <c r="H1095" i="1"/>
  <c r="G997" i="1"/>
  <c r="G999" i="1"/>
  <c r="E12" i="5"/>
  <c r="D990" i="1" s="1"/>
  <c r="F8" i="5"/>
  <c r="G645" i="1"/>
  <c r="G643" i="1"/>
  <c r="F418" i="4"/>
  <c r="E273" i="9"/>
  <c r="B273" i="9" s="1"/>
  <c r="F240" i="4"/>
  <c r="G208" i="1"/>
  <c r="H129" i="1"/>
  <c r="F134" i="4"/>
  <c r="G131" i="1"/>
  <c r="G81" i="1"/>
  <c r="G79" i="1"/>
  <c r="B216" i="9"/>
  <c r="H364" i="1"/>
  <c r="G364" i="1"/>
  <c r="H406" i="1"/>
  <c r="G406" i="1"/>
  <c r="H457" i="1"/>
  <c r="G457" i="1"/>
  <c r="H465" i="1"/>
  <c r="G465" i="1"/>
  <c r="H532" i="1"/>
  <c r="G532" i="1"/>
  <c r="H548" i="1"/>
  <c r="G548" i="1"/>
  <c r="G564" i="1"/>
  <c r="H564" i="1"/>
  <c r="F344" i="4"/>
  <c r="C339" i="1"/>
  <c r="G289" i="1"/>
  <c r="G301" i="1"/>
  <c r="G315" i="1"/>
  <c r="G343" i="1"/>
  <c r="G357" i="1"/>
  <c r="G367" i="1"/>
  <c r="H374" i="1"/>
  <c r="G374" i="1"/>
  <c r="H377" i="1"/>
  <c r="G377" i="1"/>
  <c r="H381" i="1"/>
  <c r="G381" i="1"/>
  <c r="H385" i="1"/>
  <c r="G385" i="1"/>
  <c r="H389" i="1"/>
  <c r="G389" i="1"/>
  <c r="H393" i="1"/>
  <c r="G393" i="1"/>
  <c r="H397" i="1"/>
  <c r="G397" i="1"/>
  <c r="H401" i="1"/>
  <c r="G401" i="1"/>
  <c r="H417" i="1"/>
  <c r="G417" i="1"/>
  <c r="H421" i="1"/>
  <c r="G421" i="1"/>
  <c r="H425" i="1"/>
  <c r="G425" i="1"/>
  <c r="H429" i="1"/>
  <c r="G429" i="1"/>
  <c r="H433" i="1"/>
  <c r="G433" i="1"/>
  <c r="H437" i="1"/>
  <c r="G437" i="1"/>
  <c r="H441" i="1"/>
  <c r="G441" i="1"/>
  <c r="H445" i="1"/>
  <c r="G445" i="1"/>
  <c r="H449" i="1"/>
  <c r="G449" i="1"/>
  <c r="H454" i="1"/>
  <c r="G454" i="1"/>
  <c r="H458" i="1"/>
  <c r="G458" i="1"/>
  <c r="H462" i="1"/>
  <c r="G462" i="1"/>
  <c r="G509" i="1"/>
  <c r="H509" i="1"/>
  <c r="G515" i="1"/>
  <c r="H515" i="1"/>
  <c r="G580" i="1"/>
  <c r="H580" i="1"/>
  <c r="G602" i="1"/>
  <c r="H602" i="1"/>
  <c r="G658" i="1"/>
  <c r="H658" i="1"/>
  <c r="G690" i="1"/>
  <c r="H690" i="1"/>
  <c r="G722" i="1"/>
  <c r="H722" i="1"/>
  <c r="G754" i="1"/>
  <c r="H754" i="1"/>
  <c r="H786" i="1"/>
  <c r="G786" i="1"/>
  <c r="G993" i="1"/>
  <c r="H993" i="1"/>
  <c r="H412" i="1"/>
  <c r="G412" i="1"/>
  <c r="H461" i="1"/>
  <c r="G461" i="1"/>
  <c r="H470" i="1"/>
  <c r="G470" i="1"/>
  <c r="H474" i="1"/>
  <c r="G474" i="1"/>
  <c r="H508" i="1"/>
  <c r="G508" i="1"/>
  <c r="G560" i="1"/>
  <c r="H560" i="1"/>
  <c r="G807" i="1"/>
  <c r="H807" i="1"/>
  <c r="H858" i="1"/>
  <c r="G858" i="1"/>
  <c r="H322" i="1"/>
  <c r="G327" i="1"/>
  <c r="G335" i="1"/>
  <c r="G349" i="1"/>
  <c r="H368" i="1"/>
  <c r="G368" i="1"/>
  <c r="H378" i="1"/>
  <c r="G378" i="1"/>
  <c r="H382" i="1"/>
  <c r="G382" i="1"/>
  <c r="H386" i="1"/>
  <c r="G386" i="1"/>
  <c r="H390" i="1"/>
  <c r="G390" i="1"/>
  <c r="H394" i="1"/>
  <c r="G394" i="1"/>
  <c r="H398" i="1"/>
  <c r="G398" i="1"/>
  <c r="H418" i="1"/>
  <c r="G418" i="1"/>
  <c r="H422" i="1"/>
  <c r="G422" i="1"/>
  <c r="H426" i="1"/>
  <c r="G426" i="1"/>
  <c r="H430" i="1"/>
  <c r="G430" i="1"/>
  <c r="H434" i="1"/>
  <c r="G434" i="1"/>
  <c r="H438" i="1"/>
  <c r="G438" i="1"/>
  <c r="H442" i="1"/>
  <c r="G442" i="1"/>
  <c r="H446" i="1"/>
  <c r="G446" i="1"/>
  <c r="H450" i="1"/>
  <c r="G450" i="1"/>
  <c r="H479" i="1"/>
  <c r="G479" i="1"/>
  <c r="H483" i="1"/>
  <c r="G483" i="1"/>
  <c r="H487" i="1"/>
  <c r="G487" i="1"/>
  <c r="H491" i="1"/>
  <c r="G491" i="1"/>
  <c r="H495" i="1"/>
  <c r="G495" i="1"/>
  <c r="H499" i="1"/>
  <c r="G499" i="1"/>
  <c r="G552" i="1"/>
  <c r="H552" i="1"/>
  <c r="H826" i="1"/>
  <c r="G826" i="1"/>
  <c r="G903" i="1"/>
  <c r="H903" i="1"/>
  <c r="G917" i="1"/>
  <c r="H917" i="1"/>
  <c r="G935" i="1"/>
  <c r="H935" i="1"/>
  <c r="G949" i="1"/>
  <c r="H949" i="1"/>
  <c r="G967" i="1"/>
  <c r="H967" i="1"/>
  <c r="G981" i="1"/>
  <c r="H981" i="1"/>
  <c r="H362" i="1"/>
  <c r="G362" i="1"/>
  <c r="H413" i="1"/>
  <c r="G413" i="1"/>
  <c r="H475" i="1"/>
  <c r="G475" i="1"/>
  <c r="H488" i="1"/>
  <c r="G488" i="1"/>
  <c r="G618" i="1"/>
  <c r="H618" i="1"/>
  <c r="G650" i="1"/>
  <c r="H650" i="1"/>
  <c r="G682" i="1"/>
  <c r="H682" i="1"/>
  <c r="G714" i="1"/>
  <c r="H714" i="1"/>
  <c r="G8" i="1"/>
  <c r="G10" i="1"/>
  <c r="G12" i="1"/>
  <c r="G14" i="1"/>
  <c r="G16" i="1"/>
  <c r="G18" i="1"/>
  <c r="G20" i="1"/>
  <c r="G22" i="1"/>
  <c r="G24" i="1"/>
  <c r="G26" i="1"/>
  <c r="G28" i="1"/>
  <c r="G30" i="1"/>
  <c r="G32" i="1"/>
  <c r="G34" i="1"/>
  <c r="G36" i="1"/>
  <c r="G38" i="1"/>
  <c r="G42" i="1"/>
  <c r="G44"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2" i="1"/>
  <c r="G124" i="1"/>
  <c r="G126" i="1"/>
  <c r="G128" i="1"/>
  <c r="G130" i="1"/>
  <c r="G132" i="1"/>
  <c r="G134" i="1"/>
  <c r="G136" i="1"/>
  <c r="G138" i="1"/>
  <c r="G140" i="1"/>
  <c r="G142" i="1"/>
  <c r="G144" i="1"/>
  <c r="G146" i="1"/>
  <c r="G150" i="1"/>
  <c r="G152" i="1"/>
  <c r="G154" i="1"/>
  <c r="G156" i="1"/>
  <c r="G158" i="1"/>
  <c r="G160" i="1"/>
  <c r="G162" i="1"/>
  <c r="G164" i="1"/>
  <c r="G166" i="1"/>
  <c r="G168" i="1"/>
  <c r="G170" i="1"/>
  <c r="G172" i="1"/>
  <c r="G174" i="1"/>
  <c r="G176" i="1"/>
  <c r="G178" i="1"/>
  <c r="G180" i="1"/>
  <c r="G182" i="1"/>
  <c r="G184" i="1"/>
  <c r="G186" i="1"/>
  <c r="G188" i="1"/>
  <c r="G190" i="1"/>
  <c r="G194" i="1"/>
  <c r="H292" i="1"/>
  <c r="G295" i="1"/>
  <c r="H304" i="1"/>
  <c r="G309" i="1"/>
  <c r="H318" i="1"/>
  <c r="G325" i="1"/>
  <c r="G333" i="1"/>
  <c r="H344" i="1"/>
  <c r="G347" i="1"/>
  <c r="G355" i="1"/>
  <c r="G365" i="1"/>
  <c r="H372" i="1"/>
  <c r="G372" i="1"/>
  <c r="H404" i="1"/>
  <c r="G404" i="1"/>
  <c r="H455" i="1"/>
  <c r="G455" i="1"/>
  <c r="H459" i="1"/>
  <c r="G459" i="1"/>
  <c r="H463" i="1"/>
  <c r="G463" i="1"/>
  <c r="H468" i="1"/>
  <c r="G468" i="1"/>
  <c r="H472" i="1"/>
  <c r="G472" i="1"/>
  <c r="H476" i="1"/>
  <c r="G476" i="1"/>
  <c r="G534" i="1"/>
  <c r="G594" i="1"/>
  <c r="H594" i="1"/>
  <c r="G628" i="1"/>
  <c r="H628" i="1"/>
  <c r="H794" i="1"/>
  <c r="G794" i="1"/>
  <c r="G871" i="1"/>
  <c r="H871" i="1"/>
  <c r="H484" i="1"/>
  <c r="G484" i="1"/>
  <c r="H500" i="1"/>
  <c r="G500" i="1"/>
  <c r="H6" i="1"/>
  <c r="H290" i="1"/>
  <c r="H302" i="1"/>
  <c r="H316" i="1"/>
  <c r="H328" i="1"/>
  <c r="H336" i="1"/>
  <c r="H350" i="1"/>
  <c r="H356" i="1"/>
  <c r="G356" i="1"/>
  <c r="H366" i="1"/>
  <c r="G366" i="1"/>
  <c r="H379" i="1"/>
  <c r="G379" i="1"/>
  <c r="H383" i="1"/>
  <c r="G383" i="1"/>
  <c r="H387" i="1"/>
  <c r="G387" i="1"/>
  <c r="H391" i="1"/>
  <c r="G391" i="1"/>
  <c r="H395" i="1"/>
  <c r="G395" i="1"/>
  <c r="H399" i="1"/>
  <c r="G399" i="1"/>
  <c r="H419" i="1"/>
  <c r="G419" i="1"/>
  <c r="H423" i="1"/>
  <c r="G423" i="1"/>
  <c r="H427" i="1"/>
  <c r="G427" i="1"/>
  <c r="H431" i="1"/>
  <c r="G431" i="1"/>
  <c r="H435" i="1"/>
  <c r="G435" i="1"/>
  <c r="H439" i="1"/>
  <c r="G439" i="1"/>
  <c r="H443" i="1"/>
  <c r="G443" i="1"/>
  <c r="H447" i="1"/>
  <c r="G447" i="1"/>
  <c r="H451" i="1"/>
  <c r="G451" i="1"/>
  <c r="H456" i="1"/>
  <c r="G456" i="1"/>
  <c r="H460" i="1"/>
  <c r="G460" i="1"/>
  <c r="H464" i="1"/>
  <c r="G464" i="1"/>
  <c r="H524" i="1"/>
  <c r="G524" i="1"/>
  <c r="H540" i="1"/>
  <c r="G540" i="1"/>
  <c r="G572" i="1"/>
  <c r="H572" i="1"/>
  <c r="G642" i="1"/>
  <c r="H642" i="1"/>
  <c r="G674" i="1"/>
  <c r="H674" i="1"/>
  <c r="G706" i="1"/>
  <c r="H706" i="1"/>
  <c r="G738" i="1"/>
  <c r="H738" i="1"/>
  <c r="G770" i="1"/>
  <c r="H770" i="1"/>
  <c r="G853" i="1"/>
  <c r="H853" i="1"/>
  <c r="H922" i="1"/>
  <c r="G922" i="1"/>
  <c r="H954" i="1"/>
  <c r="G954" i="1"/>
  <c r="H471" i="1"/>
  <c r="G471" i="1"/>
  <c r="H492" i="1"/>
  <c r="G492" i="1"/>
  <c r="H4" i="1"/>
  <c r="H288" i="1"/>
  <c r="H300" i="1"/>
  <c r="H314" i="1"/>
  <c r="G321" i="1"/>
  <c r="G326" i="1"/>
  <c r="G331" i="1"/>
  <c r="H342" i="1"/>
  <c r="G353" i="1"/>
  <c r="H360" i="1"/>
  <c r="G360" i="1"/>
  <c r="G369" i="1"/>
  <c r="H376" i="1"/>
  <c r="G376" i="1"/>
  <c r="H380" i="1"/>
  <c r="G380" i="1"/>
  <c r="H384" i="1"/>
  <c r="G384" i="1"/>
  <c r="H388" i="1"/>
  <c r="G388" i="1"/>
  <c r="H392" i="1"/>
  <c r="G392" i="1"/>
  <c r="H396" i="1"/>
  <c r="G396" i="1"/>
  <c r="H400" i="1"/>
  <c r="G400" i="1"/>
  <c r="H416" i="1"/>
  <c r="G416" i="1"/>
  <c r="H420" i="1"/>
  <c r="G420" i="1"/>
  <c r="H424" i="1"/>
  <c r="G424" i="1"/>
  <c r="H428" i="1"/>
  <c r="G428" i="1"/>
  <c r="H432" i="1"/>
  <c r="G432" i="1"/>
  <c r="H436" i="1"/>
  <c r="G436" i="1"/>
  <c r="H440" i="1"/>
  <c r="G440" i="1"/>
  <c r="H444" i="1"/>
  <c r="G444" i="1"/>
  <c r="H448" i="1"/>
  <c r="G448" i="1"/>
  <c r="H452" i="1"/>
  <c r="G452" i="1"/>
  <c r="H481" i="1"/>
  <c r="G481" i="1"/>
  <c r="H485" i="1"/>
  <c r="G485" i="1"/>
  <c r="H489" i="1"/>
  <c r="G489" i="1"/>
  <c r="H493" i="1"/>
  <c r="G493" i="1"/>
  <c r="H497" i="1"/>
  <c r="G497" i="1"/>
  <c r="G525" i="1"/>
  <c r="H525" i="1"/>
  <c r="G531" i="1"/>
  <c r="H531" i="1"/>
  <c r="G541" i="1"/>
  <c r="H541" i="1"/>
  <c r="G547" i="1"/>
  <c r="H547" i="1"/>
  <c r="G610" i="1"/>
  <c r="H610" i="1"/>
  <c r="G620" i="1"/>
  <c r="H620" i="1"/>
  <c r="G839" i="1"/>
  <c r="H839" i="1"/>
  <c r="H890" i="1"/>
  <c r="G890" i="1"/>
  <c r="H467" i="1"/>
  <c r="G467" i="1"/>
  <c r="H480" i="1"/>
  <c r="G480" i="1"/>
  <c r="H496" i="1"/>
  <c r="G496" i="1"/>
  <c r="H516" i="1"/>
  <c r="G516" i="1"/>
  <c r="G746" i="1"/>
  <c r="H746" i="1"/>
  <c r="G778" i="1"/>
  <c r="H778" i="1"/>
  <c r="G885" i="1"/>
  <c r="H885" i="1"/>
  <c r="H298" i="1"/>
  <c r="H312" i="1"/>
  <c r="H326" i="1"/>
  <c r="H334" i="1"/>
  <c r="H348" i="1"/>
  <c r="G363" i="1"/>
  <c r="H370" i="1"/>
  <c r="G370" i="1"/>
  <c r="H405" i="1"/>
  <c r="G405" i="1"/>
  <c r="H411" i="1"/>
  <c r="G411" i="1"/>
  <c r="H469" i="1"/>
  <c r="G469" i="1"/>
  <c r="H473" i="1"/>
  <c r="G473" i="1"/>
  <c r="H477" i="1"/>
  <c r="G477" i="1"/>
  <c r="H482" i="1"/>
  <c r="G482" i="1"/>
  <c r="H486" i="1"/>
  <c r="G486" i="1"/>
  <c r="H490" i="1"/>
  <c r="G490" i="1"/>
  <c r="H494" i="1"/>
  <c r="G494" i="1"/>
  <c r="H498" i="1"/>
  <c r="G498" i="1"/>
  <c r="G502" i="1"/>
  <c r="G518" i="1"/>
  <c r="G666" i="1"/>
  <c r="H666" i="1"/>
  <c r="G698" i="1"/>
  <c r="H698" i="1"/>
  <c r="G730" i="1"/>
  <c r="H730" i="1"/>
  <c r="G762" i="1"/>
  <c r="H762" i="1"/>
  <c r="G821" i="1"/>
  <c r="H821" i="1"/>
  <c r="H1010" i="1"/>
  <c r="G1010" i="1"/>
  <c r="H1026" i="1"/>
  <c r="G1026" i="1"/>
  <c r="H1042" i="1"/>
  <c r="G1042" i="1"/>
  <c r="G1174" i="1"/>
  <c r="H1174" i="1"/>
  <c r="G1238" i="1"/>
  <c r="H1238" i="1"/>
  <c r="G1270" i="1"/>
  <c r="H1270" i="1"/>
  <c r="G511" i="1"/>
  <c r="G527" i="1"/>
  <c r="G550" i="1"/>
  <c r="G558" i="1"/>
  <c r="G626" i="1"/>
  <c r="G632" i="1"/>
  <c r="G648" i="1"/>
  <c r="G656" i="1"/>
  <c r="G664" i="1"/>
  <c r="G672" i="1"/>
  <c r="G680" i="1"/>
  <c r="G688" i="1"/>
  <c r="G696" i="1"/>
  <c r="G704" i="1"/>
  <c r="G712" i="1"/>
  <c r="G720" i="1"/>
  <c r="G728" i="1"/>
  <c r="G736" i="1"/>
  <c r="G744" i="1"/>
  <c r="G752" i="1"/>
  <c r="G760" i="1"/>
  <c r="G768" i="1"/>
  <c r="G776" i="1"/>
  <c r="G784" i="1"/>
  <c r="H787" i="1"/>
  <c r="G787" i="1"/>
  <c r="H804" i="1"/>
  <c r="G804" i="1"/>
  <c r="H808" i="1"/>
  <c r="G808" i="1"/>
  <c r="H836" i="1"/>
  <c r="G836" i="1"/>
  <c r="H840" i="1"/>
  <c r="G840" i="1"/>
  <c r="H868" i="1"/>
  <c r="G868" i="1"/>
  <c r="H872" i="1"/>
  <c r="G872" i="1"/>
  <c r="H900" i="1"/>
  <c r="G900" i="1"/>
  <c r="H904" i="1"/>
  <c r="G904" i="1"/>
  <c r="H936" i="1"/>
  <c r="G936" i="1"/>
  <c r="H968" i="1"/>
  <c r="G968" i="1"/>
  <c r="H994" i="1"/>
  <c r="G994" i="1"/>
  <c r="H1094" i="1"/>
  <c r="G1094" i="1"/>
  <c r="G507" i="1"/>
  <c r="H511" i="1"/>
  <c r="H527" i="1"/>
  <c r="G539" i="1"/>
  <c r="H543" i="1"/>
  <c r="H550" i="1"/>
  <c r="G556" i="1"/>
  <c r="H558" i="1"/>
  <c r="G624" i="1"/>
  <c r="H626" i="1"/>
  <c r="H632" i="1"/>
  <c r="G646" i="1"/>
  <c r="H648" i="1"/>
  <c r="G654" i="1"/>
  <c r="H656" i="1"/>
  <c r="G662" i="1"/>
  <c r="H664" i="1"/>
  <c r="G670" i="1"/>
  <c r="H672" i="1"/>
  <c r="G678" i="1"/>
  <c r="H680" i="1"/>
  <c r="G686" i="1"/>
  <c r="H688" i="1"/>
  <c r="G694" i="1"/>
  <c r="H696" i="1"/>
  <c r="G702" i="1"/>
  <c r="H704" i="1"/>
  <c r="G710" i="1"/>
  <c r="H712" i="1"/>
  <c r="G718" i="1"/>
  <c r="H720" i="1"/>
  <c r="G726" i="1"/>
  <c r="H728" i="1"/>
  <c r="G734" i="1"/>
  <c r="H736" i="1"/>
  <c r="G742" i="1"/>
  <c r="H744" i="1"/>
  <c r="G750" i="1"/>
  <c r="H752" i="1"/>
  <c r="G758" i="1"/>
  <c r="H760" i="1"/>
  <c r="G766" i="1"/>
  <c r="H768" i="1"/>
  <c r="G774" i="1"/>
  <c r="H776" i="1"/>
  <c r="G782" i="1"/>
  <c r="H784" i="1"/>
  <c r="H801" i="1"/>
  <c r="G805" i="1"/>
  <c r="H805" i="1"/>
  <c r="G823" i="1"/>
  <c r="H823" i="1"/>
  <c r="H833" i="1"/>
  <c r="G837" i="1"/>
  <c r="H837" i="1"/>
  <c r="G855" i="1"/>
  <c r="H855" i="1"/>
  <c r="H865" i="1"/>
  <c r="G869" i="1"/>
  <c r="H869" i="1"/>
  <c r="G887" i="1"/>
  <c r="H887" i="1"/>
  <c r="H897" i="1"/>
  <c r="G901" i="1"/>
  <c r="H901" i="1"/>
  <c r="G919" i="1"/>
  <c r="H919" i="1"/>
  <c r="G933" i="1"/>
  <c r="H933" i="1"/>
  <c r="G951" i="1"/>
  <c r="H951" i="1"/>
  <c r="G965" i="1"/>
  <c r="H965" i="1"/>
  <c r="G983" i="1"/>
  <c r="H983" i="1"/>
  <c r="G991" i="1"/>
  <c r="H991" i="1"/>
  <c r="H1048" i="1"/>
  <c r="G1048" i="1"/>
  <c r="H1064" i="1"/>
  <c r="G1064" i="1"/>
  <c r="G505" i="1"/>
  <c r="G521" i="1"/>
  <c r="G537" i="1"/>
  <c r="G562" i="1"/>
  <c r="G570" i="1"/>
  <c r="G578" i="1"/>
  <c r="G586" i="1"/>
  <c r="G592" i="1"/>
  <c r="G600" i="1"/>
  <c r="G608" i="1"/>
  <c r="G616" i="1"/>
  <c r="G1206" i="1"/>
  <c r="H1206" i="1"/>
  <c r="H792" i="1"/>
  <c r="G792" i="1"/>
  <c r="H820" i="1"/>
  <c r="G820" i="1"/>
  <c r="H824" i="1"/>
  <c r="G824" i="1"/>
  <c r="H852" i="1"/>
  <c r="G852" i="1"/>
  <c r="H856" i="1"/>
  <c r="G856" i="1"/>
  <c r="H884" i="1"/>
  <c r="G884" i="1"/>
  <c r="H888" i="1"/>
  <c r="G888" i="1"/>
  <c r="H920" i="1"/>
  <c r="G920" i="1"/>
  <c r="H952" i="1"/>
  <c r="G952" i="1"/>
  <c r="H1012" i="1"/>
  <c r="G1012" i="1"/>
  <c r="H1028" i="1"/>
  <c r="G1028" i="1"/>
  <c r="H1044" i="1"/>
  <c r="G1044" i="1"/>
  <c r="G1220" i="1"/>
  <c r="H1220" i="1"/>
  <c r="G501" i="1"/>
  <c r="H505" i="1"/>
  <c r="G517" i="1"/>
  <c r="H521" i="1"/>
  <c r="G533" i="1"/>
  <c r="H537" i="1"/>
  <c r="H562" i="1"/>
  <c r="G568" i="1"/>
  <c r="H570" i="1"/>
  <c r="G576" i="1"/>
  <c r="H578" i="1"/>
  <c r="G584" i="1"/>
  <c r="H586" i="1"/>
  <c r="G590" i="1"/>
  <c r="H592" i="1"/>
  <c r="G598" i="1"/>
  <c r="H600" i="1"/>
  <c r="G606" i="1"/>
  <c r="H608" i="1"/>
  <c r="G614" i="1"/>
  <c r="H616" i="1"/>
  <c r="H810" i="1"/>
  <c r="G810" i="1"/>
  <c r="H842" i="1"/>
  <c r="G842" i="1"/>
  <c r="H874" i="1"/>
  <c r="G874" i="1"/>
  <c r="H906" i="1"/>
  <c r="G906" i="1"/>
  <c r="H938" i="1"/>
  <c r="G938" i="1"/>
  <c r="H970" i="1"/>
  <c r="G970" i="1"/>
  <c r="H996" i="1"/>
  <c r="G996" i="1"/>
  <c r="H1062" i="1"/>
  <c r="G1062" i="1"/>
  <c r="H916" i="1"/>
  <c r="G916" i="1"/>
  <c r="H932" i="1"/>
  <c r="G932" i="1"/>
  <c r="H948" i="1"/>
  <c r="G948" i="1"/>
  <c r="H964" i="1"/>
  <c r="G964" i="1"/>
  <c r="H980" i="1"/>
  <c r="G980" i="1"/>
  <c r="H1006" i="1"/>
  <c r="G1006" i="1"/>
  <c r="H1022" i="1"/>
  <c r="G1022" i="1"/>
  <c r="H1038" i="1"/>
  <c r="G1038" i="1"/>
  <c r="H1058" i="1"/>
  <c r="G1058" i="1"/>
  <c r="H1078" i="1"/>
  <c r="G1078" i="1"/>
  <c r="H1108" i="1"/>
  <c r="G1108" i="1"/>
  <c r="H1122" i="1"/>
  <c r="G1122" i="1"/>
  <c r="H1138" i="1"/>
  <c r="G1138" i="1"/>
  <c r="G1182" i="1"/>
  <c r="H1182" i="1"/>
  <c r="G795" i="1"/>
  <c r="H798" i="1"/>
  <c r="G798" i="1"/>
  <c r="G811" i="1"/>
  <c r="H814" i="1"/>
  <c r="G814" i="1"/>
  <c r="G827" i="1"/>
  <c r="H830" i="1"/>
  <c r="G830" i="1"/>
  <c r="G843" i="1"/>
  <c r="H846" i="1"/>
  <c r="G846" i="1"/>
  <c r="G859" i="1"/>
  <c r="H862" i="1"/>
  <c r="G862" i="1"/>
  <c r="G875" i="1"/>
  <c r="H878" i="1"/>
  <c r="G878" i="1"/>
  <c r="H894" i="1"/>
  <c r="G894" i="1"/>
  <c r="H910" i="1"/>
  <c r="G910" i="1"/>
  <c r="H926" i="1"/>
  <c r="G926" i="1"/>
  <c r="H942" i="1"/>
  <c r="G942" i="1"/>
  <c r="H958" i="1"/>
  <c r="G958" i="1"/>
  <c r="H974" i="1"/>
  <c r="G974" i="1"/>
  <c r="H1000" i="1"/>
  <c r="G1000" i="1"/>
  <c r="H1016" i="1"/>
  <c r="G1016" i="1"/>
  <c r="H1032" i="1"/>
  <c r="G1032" i="1"/>
  <c r="H1052" i="1"/>
  <c r="G1052" i="1"/>
  <c r="H1228" i="1"/>
  <c r="G1236" i="1"/>
  <c r="H1236" i="1"/>
  <c r="G1268" i="1"/>
  <c r="H1268" i="1"/>
  <c r="H802" i="1"/>
  <c r="G802" i="1"/>
  <c r="H818" i="1"/>
  <c r="G818" i="1"/>
  <c r="H827" i="1"/>
  <c r="H834" i="1"/>
  <c r="G834" i="1"/>
  <c r="H843" i="1"/>
  <c r="H850" i="1"/>
  <c r="G850" i="1"/>
  <c r="H859" i="1"/>
  <c r="H866" i="1"/>
  <c r="G866" i="1"/>
  <c r="H875" i="1"/>
  <c r="H882" i="1"/>
  <c r="G882" i="1"/>
  <c r="H891" i="1"/>
  <c r="H898" i="1"/>
  <c r="G898" i="1"/>
  <c r="H907" i="1"/>
  <c r="H914" i="1"/>
  <c r="G914" i="1"/>
  <c r="H923" i="1"/>
  <c r="H930" i="1"/>
  <c r="G930" i="1"/>
  <c r="H939" i="1"/>
  <c r="H946" i="1"/>
  <c r="G946" i="1"/>
  <c r="H955" i="1"/>
  <c r="H962" i="1"/>
  <c r="G962" i="1"/>
  <c r="H971" i="1"/>
  <c r="H978" i="1"/>
  <c r="G978" i="1"/>
  <c r="H988" i="1"/>
  <c r="G988" i="1"/>
  <c r="H997" i="1"/>
  <c r="H1004" i="1"/>
  <c r="G1004" i="1"/>
  <c r="H1020" i="1"/>
  <c r="G1020" i="1"/>
  <c r="H1036" i="1"/>
  <c r="G1036" i="1"/>
  <c r="H1056" i="1"/>
  <c r="G1056" i="1"/>
  <c r="G1254" i="1"/>
  <c r="H1254" i="1"/>
  <c r="G1438" i="1"/>
  <c r="H1438" i="1"/>
  <c r="H790" i="1"/>
  <c r="G790" i="1"/>
  <c r="H796" i="1"/>
  <c r="G796" i="1"/>
  <c r="H812" i="1"/>
  <c r="G812" i="1"/>
  <c r="H828" i="1"/>
  <c r="G828" i="1"/>
  <c r="H844" i="1"/>
  <c r="G844" i="1"/>
  <c r="H860" i="1"/>
  <c r="G860" i="1"/>
  <c r="H876" i="1"/>
  <c r="G876" i="1"/>
  <c r="H892" i="1"/>
  <c r="G892" i="1"/>
  <c r="H908" i="1"/>
  <c r="G908" i="1"/>
  <c r="H924" i="1"/>
  <c r="G924" i="1"/>
  <c r="H940" i="1"/>
  <c r="G940" i="1"/>
  <c r="H956" i="1"/>
  <c r="G956" i="1"/>
  <c r="H972" i="1"/>
  <c r="G972" i="1"/>
  <c r="H998" i="1"/>
  <c r="G998" i="1"/>
  <c r="H1014" i="1"/>
  <c r="G1014" i="1"/>
  <c r="H1030" i="1"/>
  <c r="G1030" i="1"/>
  <c r="H1050" i="1"/>
  <c r="G1050" i="1"/>
  <c r="H1148" i="1"/>
  <c r="H1190" i="1"/>
  <c r="G1430" i="1"/>
  <c r="H1430" i="1"/>
  <c r="H799" i="1"/>
  <c r="G803" i="1"/>
  <c r="H806" i="1"/>
  <c r="G806" i="1"/>
  <c r="H815" i="1"/>
  <c r="G819" i="1"/>
  <c r="H822" i="1"/>
  <c r="G822" i="1"/>
  <c r="H831" i="1"/>
  <c r="G835" i="1"/>
  <c r="H838" i="1"/>
  <c r="G838" i="1"/>
  <c r="H847" i="1"/>
  <c r="G851" i="1"/>
  <c r="H854" i="1"/>
  <c r="G854" i="1"/>
  <c r="H863" i="1"/>
  <c r="G867" i="1"/>
  <c r="H870" i="1"/>
  <c r="G870" i="1"/>
  <c r="H879" i="1"/>
  <c r="H886" i="1"/>
  <c r="G886" i="1"/>
  <c r="H895" i="1"/>
  <c r="H902" i="1"/>
  <c r="G902" i="1"/>
  <c r="H911" i="1"/>
  <c r="H918" i="1"/>
  <c r="G918" i="1"/>
  <c r="H927" i="1"/>
  <c r="H934" i="1"/>
  <c r="G934" i="1"/>
  <c r="H943" i="1"/>
  <c r="H950" i="1"/>
  <c r="G950" i="1"/>
  <c r="H959" i="1"/>
  <c r="H966" i="1"/>
  <c r="G966" i="1"/>
  <c r="H975" i="1"/>
  <c r="H982" i="1"/>
  <c r="G982" i="1"/>
  <c r="H992" i="1"/>
  <c r="G992" i="1"/>
  <c r="H1008" i="1"/>
  <c r="G1008" i="1"/>
  <c r="H1024" i="1"/>
  <c r="G1024" i="1"/>
  <c r="H1040" i="1"/>
  <c r="G1040" i="1"/>
  <c r="H1060" i="1"/>
  <c r="G1060" i="1"/>
  <c r="G1080" i="1"/>
  <c r="G1252" i="1"/>
  <c r="H1252" i="1"/>
  <c r="G1410" i="1"/>
  <c r="H1410" i="1"/>
  <c r="H788" i="1"/>
  <c r="G788" i="1"/>
  <c r="G797" i="1"/>
  <c r="H800" i="1"/>
  <c r="G800" i="1"/>
  <c r="G813" i="1"/>
  <c r="H816" i="1"/>
  <c r="G816" i="1"/>
  <c r="G829" i="1"/>
  <c r="H832" i="1"/>
  <c r="G832" i="1"/>
  <c r="G845" i="1"/>
  <c r="H848" i="1"/>
  <c r="G848" i="1"/>
  <c r="G861" i="1"/>
  <c r="H864" i="1"/>
  <c r="G864" i="1"/>
  <c r="G877" i="1"/>
  <c r="H880" i="1"/>
  <c r="G880" i="1"/>
  <c r="H896" i="1"/>
  <c r="G896" i="1"/>
  <c r="H912" i="1"/>
  <c r="G912" i="1"/>
  <c r="H928" i="1"/>
  <c r="G928" i="1"/>
  <c r="H944" i="1"/>
  <c r="G944" i="1"/>
  <c r="H960" i="1"/>
  <c r="G960" i="1"/>
  <c r="H976" i="1"/>
  <c r="G976" i="1"/>
  <c r="H986" i="1"/>
  <c r="G986" i="1"/>
  <c r="H1002" i="1"/>
  <c r="G1002" i="1"/>
  <c r="H1018" i="1"/>
  <c r="G1018" i="1"/>
  <c r="H1034" i="1"/>
  <c r="G1034" i="1"/>
  <c r="H1054" i="1"/>
  <c r="G1054" i="1"/>
  <c r="G1294" i="1"/>
  <c r="H1294" i="1"/>
  <c r="G1324" i="1"/>
  <c r="H1324" i="1"/>
  <c r="G1370" i="1"/>
  <c r="H1370" i="1"/>
  <c r="G1382" i="1"/>
  <c r="H1382" i="1"/>
  <c r="G1334" i="1"/>
  <c r="H1334" i="1"/>
  <c r="G1428" i="1"/>
  <c r="H1428" i="1"/>
  <c r="F124" i="4"/>
  <c r="G1066" i="1"/>
  <c r="G1068" i="1"/>
  <c r="G1070" i="1"/>
  <c r="G1072" i="1"/>
  <c r="G1074" i="1"/>
  <c r="G1076" i="1"/>
  <c r="G1092" i="1"/>
  <c r="G1106" i="1"/>
  <c r="G1120" i="1"/>
  <c r="G1136" i="1"/>
  <c r="H1146" i="1"/>
  <c r="H1158" i="1"/>
  <c r="H1166" i="1"/>
  <c r="H1188" i="1"/>
  <c r="H1196" i="1"/>
  <c r="H1204" i="1"/>
  <c r="H1212" i="1"/>
  <c r="H1218" i="1"/>
  <c r="H1226" i="1"/>
  <c r="G1278" i="1"/>
  <c r="H1278" i="1"/>
  <c r="G1308" i="1"/>
  <c r="H1308" i="1"/>
  <c r="J1458" i="1"/>
  <c r="H1458" i="1"/>
  <c r="G1458" i="1"/>
  <c r="I1458" i="1" s="1"/>
  <c r="H1461" i="1"/>
  <c r="G1461" i="1"/>
  <c r="J1472" i="1"/>
  <c r="H1472" i="1"/>
  <c r="G1472" i="1"/>
  <c r="F258" i="5"/>
  <c r="C1235" i="1"/>
  <c r="H1250" i="1"/>
  <c r="H1266" i="1"/>
  <c r="G1366" i="1"/>
  <c r="H1366" i="1"/>
  <c r="H1405" i="1"/>
  <c r="G1405" i="1"/>
  <c r="G1442" i="1"/>
  <c r="J1442" i="1"/>
  <c r="H1553" i="1"/>
  <c r="G1553" i="1"/>
  <c r="G1079" i="1"/>
  <c r="G1086" i="1"/>
  <c r="G1100" i="1"/>
  <c r="G1114" i="1"/>
  <c r="G1130" i="1"/>
  <c r="H1170" i="1"/>
  <c r="H1178" i="1"/>
  <c r="G1077" i="1"/>
  <c r="H1142" i="1"/>
  <c r="H1150" i="1"/>
  <c r="H1162" i="1"/>
  <c r="H1184" i="1"/>
  <c r="H1192" i="1"/>
  <c r="H1200" i="1"/>
  <c r="H1208" i="1"/>
  <c r="H1244" i="1"/>
  <c r="H1260" i="1"/>
  <c r="G1272" i="1"/>
  <c r="H1272" i="1"/>
  <c r="G1350" i="1"/>
  <c r="H1350" i="1"/>
  <c r="H1386" i="1"/>
  <c r="H1442" i="1"/>
  <c r="H1447" i="1"/>
  <c r="G1447" i="1"/>
  <c r="J1447" i="1"/>
  <c r="D351" i="4"/>
  <c r="F356" i="4"/>
  <c r="H1280" i="1"/>
  <c r="H1296" i="1"/>
  <c r="H1310" i="1"/>
  <c r="H1326" i="1"/>
  <c r="H1336" i="1"/>
  <c r="H1352" i="1"/>
  <c r="H1368" i="1"/>
  <c r="H1384" i="1"/>
  <c r="J1445" i="1"/>
  <c r="G1445" i="1"/>
  <c r="J1479" i="1"/>
  <c r="H1479" i="1"/>
  <c r="G1479" i="1"/>
  <c r="H1550" i="1"/>
  <c r="G1550" i="1"/>
  <c r="H1569" i="1"/>
  <c r="G1569" i="1"/>
  <c r="E311" i="4"/>
  <c r="D306" i="1" s="1"/>
  <c r="F312" i="4"/>
  <c r="G1394" i="1"/>
  <c r="H1394" i="1"/>
  <c r="H1397" i="1"/>
  <c r="G1397" i="1"/>
  <c r="H1406" i="1"/>
  <c r="G1414" i="1"/>
  <c r="G1426" i="1"/>
  <c r="H1426" i="1"/>
  <c r="G1459" i="1"/>
  <c r="H1464" i="1"/>
  <c r="G1464" i="1"/>
  <c r="J1464" i="1"/>
  <c r="H1513" i="1"/>
  <c r="G1513" i="1"/>
  <c r="G1562" i="1"/>
  <c r="H1562" i="1"/>
  <c r="E124" i="4"/>
  <c r="D120" i="1" s="1"/>
  <c r="H1477" i="1"/>
  <c r="G1477" i="1"/>
  <c r="G1523" i="1"/>
  <c r="H1523" i="1"/>
  <c r="D484" i="4"/>
  <c r="F485" i="4"/>
  <c r="F39" i="6"/>
  <c r="D1333" i="1"/>
  <c r="H1403" i="1"/>
  <c r="G1403" i="1"/>
  <c r="G1412" i="1"/>
  <c r="H1412" i="1"/>
  <c r="H1475" i="1"/>
  <c r="G1475" i="1"/>
  <c r="G1538" i="1"/>
  <c r="H1538" i="1"/>
  <c r="H1288" i="1"/>
  <c r="H1302" i="1"/>
  <c r="H1318" i="1"/>
  <c r="H1330" i="1"/>
  <c r="H1344" i="1"/>
  <c r="H1360" i="1"/>
  <c r="H1376" i="1"/>
  <c r="H1392" i="1"/>
  <c r="H1398" i="1"/>
  <c r="G1404" i="1"/>
  <c r="H1404" i="1"/>
  <c r="H1422" i="1"/>
  <c r="H1451" i="1"/>
  <c r="G1451" i="1"/>
  <c r="I1451" i="1" s="1"/>
  <c r="J1451" i="1"/>
  <c r="H1454" i="1"/>
  <c r="G1454" i="1"/>
  <c r="H1457" i="1"/>
  <c r="G1457" i="1"/>
  <c r="J1477" i="1"/>
  <c r="G1556" i="1"/>
  <c r="H1556" i="1"/>
  <c r="E35" i="6"/>
  <c r="J1471" i="1"/>
  <c r="H1471" i="1"/>
  <c r="G1471" i="1"/>
  <c r="H1545" i="1"/>
  <c r="G1545" i="1"/>
  <c r="G1396" i="1"/>
  <c r="H1396" i="1"/>
  <c r="G1420" i="1"/>
  <c r="H1420" i="1"/>
  <c r="G1455" i="1"/>
  <c r="H1468" i="1"/>
  <c r="G1468" i="1"/>
  <c r="J1468" i="1"/>
  <c r="G1481" i="1"/>
  <c r="G1526" i="1"/>
  <c r="H1526" i="1"/>
  <c r="H1560" i="1"/>
  <c r="G1560" i="1"/>
  <c r="E50" i="4"/>
  <c r="D46" i="1" s="1"/>
  <c r="D24" i="8"/>
  <c r="C1501" i="1"/>
  <c r="G1434" i="1"/>
  <c r="J1440" i="1"/>
  <c r="H1474" i="1"/>
  <c r="G1474" i="1"/>
  <c r="J1478" i="1"/>
  <c r="H1478" i="1"/>
  <c r="I1478" i="1" s="1"/>
  <c r="H1491" i="1"/>
  <c r="G1491" i="1"/>
  <c r="G1554" i="1"/>
  <c r="H1554" i="1"/>
  <c r="E421" i="4"/>
  <c r="D38" i="7"/>
  <c r="C1470" i="1"/>
  <c r="G1400" i="1"/>
  <c r="G1416" i="1"/>
  <c r="G1432" i="1"/>
  <c r="J1441" i="1"/>
  <c r="G1441" i="1"/>
  <c r="I1441" i="1" s="1"/>
  <c r="J1449" i="1"/>
  <c r="H1449" i="1"/>
  <c r="I1449" i="1" s="1"/>
  <c r="H1453" i="1"/>
  <c r="J1462" i="1"/>
  <c r="H1462" i="1"/>
  <c r="I1462" i="1" s="1"/>
  <c r="J1466" i="1"/>
  <c r="H1466" i="1"/>
  <c r="I1466" i="1" s="1"/>
  <c r="H1542" i="1"/>
  <c r="G1542" i="1"/>
  <c r="D106" i="4"/>
  <c r="F107" i="4"/>
  <c r="H1488" i="1"/>
  <c r="G1488" i="1"/>
  <c r="G1532" i="1"/>
  <c r="H1532" i="1"/>
  <c r="H1539" i="1"/>
  <c r="G1539" i="1"/>
  <c r="G1548" i="1"/>
  <c r="H1548" i="1"/>
  <c r="D50" i="4"/>
  <c r="D163" i="4"/>
  <c r="F202" i="4"/>
  <c r="G1424" i="1"/>
  <c r="G1440" i="1"/>
  <c r="I1440" i="1" s="1"/>
  <c r="H1494" i="1"/>
  <c r="G1494" i="1"/>
  <c r="F23" i="4"/>
  <c r="F54" i="4"/>
  <c r="F133" i="4"/>
  <c r="F164" i="4"/>
  <c r="E299" i="4"/>
  <c r="F300" i="4"/>
  <c r="E643" i="4"/>
  <c r="D637" i="1" s="1"/>
  <c r="D472" i="4"/>
  <c r="F180" i="5"/>
  <c r="D177" i="5"/>
  <c r="G1406" i="1"/>
  <c r="G1422" i="1"/>
  <c r="J1448" i="1"/>
  <c r="H1448" i="1"/>
  <c r="I1448" i="1" s="1"/>
  <c r="J1452" i="1"/>
  <c r="H1452" i="1"/>
  <c r="I1452" i="1" s="1"/>
  <c r="J1455" i="1"/>
  <c r="H1455" i="1"/>
  <c r="J1459" i="1"/>
  <c r="H1459" i="1"/>
  <c r="J1465" i="1"/>
  <c r="H1465" i="1"/>
  <c r="I1465" i="1" s="1"/>
  <c r="F568" i="4"/>
  <c r="D567" i="4"/>
  <c r="F10" i="6"/>
  <c r="D5" i="6"/>
  <c r="F65" i="4"/>
  <c r="F125" i="4"/>
  <c r="E363" i="4"/>
  <c r="D358" i="1" s="1"/>
  <c r="G358" i="1" s="1"/>
  <c r="E484" i="4"/>
  <c r="D478" i="1" s="1"/>
  <c r="F119" i="5"/>
  <c r="D118" i="5"/>
  <c r="G20" i="9"/>
  <c r="D82" i="4"/>
  <c r="D224" i="4"/>
  <c r="D263" i="4"/>
  <c r="F264" i="4"/>
  <c r="D421" i="4"/>
  <c r="E459" i="4"/>
  <c r="D453" i="1" s="1"/>
  <c r="D580" i="4"/>
  <c r="F585" i="4"/>
  <c r="B23" i="9"/>
  <c r="E140" i="9"/>
  <c r="B140" i="9" s="1"/>
  <c r="D7" i="4"/>
  <c r="E82" i="4"/>
  <c r="D78" i="1" s="1"/>
  <c r="F106" i="5"/>
  <c r="D87" i="5"/>
  <c r="F198" i="5"/>
  <c r="D190" i="5"/>
  <c r="E258" i="5"/>
  <c r="D1235" i="1" s="1"/>
  <c r="F259" i="5"/>
  <c r="F89" i="6"/>
  <c r="E7" i="4"/>
  <c r="F29" i="4"/>
  <c r="F91" i="4"/>
  <c r="D311" i="4"/>
  <c r="H289" i="9"/>
  <c r="E176" i="5"/>
  <c r="E114" i="6"/>
  <c r="F115" i="6"/>
  <c r="B130" i="9"/>
  <c r="G165" i="9"/>
  <c r="B105" i="9"/>
  <c r="E472" i="4"/>
  <c r="D466" i="1" s="1"/>
  <c r="D134" i="5"/>
  <c r="F142" i="5"/>
  <c r="I32" i="3"/>
  <c r="F45" i="5"/>
  <c r="B154" i="9"/>
  <c r="H164" i="9"/>
  <c r="B258" i="9"/>
  <c r="D299" i="4"/>
  <c r="F304" i="4"/>
  <c r="D593" i="4"/>
  <c r="E593" i="4"/>
  <c r="E87" i="5"/>
  <c r="H286" i="9"/>
  <c r="D238" i="5"/>
  <c r="D49" i="8"/>
  <c r="B26" i="9"/>
  <c r="B66" i="9"/>
  <c r="E108" i="9"/>
  <c r="B108" i="9" s="1"/>
  <c r="G161" i="9"/>
  <c r="E161" i="9" s="1"/>
  <c r="B161" i="9" s="1"/>
  <c r="F249" i="9"/>
  <c r="B249" i="9" s="1"/>
  <c r="D643" i="4"/>
  <c r="F416" i="4"/>
  <c r="F612" i="4"/>
  <c r="D625" i="4"/>
  <c r="E24" i="9"/>
  <c r="B24" i="9" s="1"/>
  <c r="B118" i="9"/>
  <c r="D459" i="4"/>
  <c r="D529" i="4"/>
  <c r="D69" i="5"/>
  <c r="D206" i="5"/>
  <c r="D35" i="6"/>
  <c r="I10" i="9"/>
  <c r="E28" i="9"/>
  <c r="B28" i="9" s="1"/>
  <c r="B41" i="9"/>
  <c r="E68" i="9"/>
  <c r="B68" i="9" s="1"/>
  <c r="B81" i="9"/>
  <c r="E100" i="9"/>
  <c r="B100" i="9" s="1"/>
  <c r="B113" i="9"/>
  <c r="E132" i="9"/>
  <c r="B132" i="9" s="1"/>
  <c r="E156" i="9"/>
  <c r="B156" i="9" s="1"/>
  <c r="B228" i="9"/>
  <c r="B243" i="9"/>
  <c r="B260" i="9"/>
  <c r="B38" i="9"/>
  <c r="B78" i="9"/>
  <c r="B82" i="9"/>
  <c r="B110" i="9"/>
  <c r="B114" i="9"/>
  <c r="B218" i="9"/>
  <c r="F241" i="9"/>
  <c r="B241" i="9" s="1"/>
  <c r="B250" i="9"/>
  <c r="G164" i="9"/>
  <c r="E164" i="9" s="1"/>
  <c r="B164" i="9" s="1"/>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L212" i="9"/>
  <c r="F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B244" i="9"/>
  <c r="B288" i="9"/>
  <c r="G286" i="9"/>
  <c r="E286" i="9" s="1"/>
  <c r="B286" i="9" s="1"/>
  <c r="B30" i="9"/>
  <c r="E40" i="9"/>
  <c r="B40" i="9" s="1"/>
  <c r="E44" i="9"/>
  <c r="B44" i="9" s="1"/>
  <c r="B70" i="9"/>
  <c r="B74" i="9"/>
  <c r="B102" i="9"/>
  <c r="B106" i="9"/>
  <c r="B134" i="9"/>
  <c r="B138" i="9"/>
  <c r="B158" i="9"/>
  <c r="F233" i="9"/>
  <c r="B233" i="9" s="1"/>
  <c r="B242" i="9"/>
  <c r="F265" i="9"/>
  <c r="B265" i="9" s="1"/>
  <c r="I1468" i="1" l="1"/>
  <c r="I1457" i="1"/>
  <c r="I1472" i="1"/>
  <c r="I1471" i="1"/>
  <c r="I1477" i="1"/>
  <c r="F44" i="4"/>
  <c r="C40" i="1"/>
  <c r="I31" i="3"/>
  <c r="D1469" i="1"/>
  <c r="G1383" i="1"/>
  <c r="I1474" i="1"/>
  <c r="F146" i="5"/>
  <c r="E151" i="4"/>
  <c r="D147" i="1" s="1"/>
  <c r="C1408" i="1"/>
  <c r="H27" i="3"/>
  <c r="F644" i="4"/>
  <c r="C638" i="1"/>
  <c r="I1446" i="1"/>
  <c r="E20" i="9"/>
  <c r="E19" i="9" s="1"/>
  <c r="F196" i="4"/>
  <c r="C192" i="1"/>
  <c r="G148" i="1"/>
  <c r="D7" i="5"/>
  <c r="G990" i="1"/>
  <c r="E141" i="6"/>
  <c r="I28" i="3" s="1"/>
  <c r="D1299" i="1"/>
  <c r="I24" i="3"/>
  <c r="I1455" i="1"/>
  <c r="I1444" i="1"/>
  <c r="E5" i="7"/>
  <c r="D1437" i="1"/>
  <c r="C1436" i="1"/>
  <c r="H29" i="3"/>
  <c r="F245" i="5"/>
  <c r="D1222" i="1"/>
  <c r="H990" i="1"/>
  <c r="E7" i="5"/>
  <c r="F12" i="5"/>
  <c r="E165" i="9"/>
  <c r="B165" i="9" s="1"/>
  <c r="F35" i="6"/>
  <c r="C1329" i="1"/>
  <c r="H25" i="3"/>
  <c r="F625" i="4"/>
  <c r="C619" i="1"/>
  <c r="F593" i="4"/>
  <c r="C587" i="1"/>
  <c r="E6" i="4"/>
  <c r="D3" i="1"/>
  <c r="F567" i="4"/>
  <c r="C561" i="1"/>
  <c r="F472" i="4"/>
  <c r="C466" i="1"/>
  <c r="F163" i="4"/>
  <c r="D151" i="4"/>
  <c r="C159" i="1"/>
  <c r="D42" i="8"/>
  <c r="C1499" i="1"/>
  <c r="F484" i="4"/>
  <c r="C478" i="1"/>
  <c r="I1447" i="1"/>
  <c r="H358" i="1"/>
  <c r="H339" i="1"/>
  <c r="G339" i="1"/>
  <c r="G292" i="9"/>
  <c r="E292" i="9" s="1"/>
  <c r="B292" i="9" s="1"/>
  <c r="F206" i="5"/>
  <c r="C1183" i="1"/>
  <c r="F7" i="4"/>
  <c r="D6" i="4"/>
  <c r="C3" i="1"/>
  <c r="F263" i="4"/>
  <c r="C259" i="1"/>
  <c r="F50" i="4"/>
  <c r="C46" i="1"/>
  <c r="H1501" i="1"/>
  <c r="G1501" i="1"/>
  <c r="D68" i="5"/>
  <c r="F69" i="5"/>
  <c r="C1047" i="1"/>
  <c r="I27" i="3"/>
  <c r="D1408" i="1"/>
  <c r="F643" i="4"/>
  <c r="C637" i="1"/>
  <c r="D43" i="8"/>
  <c r="C1524" i="1"/>
  <c r="E175" i="5"/>
  <c r="D1152" i="1" s="1"/>
  <c r="I22" i="3"/>
  <c r="D1153" i="1"/>
  <c r="F82" i="4"/>
  <c r="C78" i="1"/>
  <c r="E298" i="4"/>
  <c r="D294" i="1"/>
  <c r="F106" i="4"/>
  <c r="C102" i="1"/>
  <c r="H31" i="3"/>
  <c r="C1469" i="1"/>
  <c r="F363" i="4"/>
  <c r="E528" i="4"/>
  <c r="D587" i="1"/>
  <c r="D420" i="4"/>
  <c r="F421" i="4"/>
  <c r="C415" i="1"/>
  <c r="F224" i="4"/>
  <c r="C220" i="1"/>
  <c r="H1470" i="1"/>
  <c r="G1470" i="1"/>
  <c r="D528" i="4"/>
  <c r="F529" i="4"/>
  <c r="C523" i="1"/>
  <c r="F238" i="5"/>
  <c r="D237" i="5"/>
  <c r="C1215" i="1"/>
  <c r="F134" i="5"/>
  <c r="C1112" i="1"/>
  <c r="F190" i="5"/>
  <c r="G291" i="9"/>
  <c r="E291" i="9" s="1"/>
  <c r="B291" i="9" s="1"/>
  <c r="C1167" i="1"/>
  <c r="E420" i="4"/>
  <c r="D415" i="1"/>
  <c r="I1464" i="1"/>
  <c r="F118" i="5"/>
  <c r="C1096" i="1"/>
  <c r="F459" i="4"/>
  <c r="C453" i="1"/>
  <c r="F311" i="4"/>
  <c r="C306" i="1"/>
  <c r="F580" i="4"/>
  <c r="C574" i="1"/>
  <c r="F114" i="6"/>
  <c r="I25" i="3"/>
  <c r="D1329" i="1"/>
  <c r="H1333" i="1"/>
  <c r="G1333" i="1"/>
  <c r="D350" i="4"/>
  <c r="F351" i="4"/>
  <c r="C346" i="1"/>
  <c r="F299" i="4"/>
  <c r="D298" i="4"/>
  <c r="C294" i="1"/>
  <c r="E68" i="5"/>
  <c r="D1065" i="1"/>
  <c r="F87" i="5"/>
  <c r="C1065" i="1"/>
  <c r="I23" i="3"/>
  <c r="D1214" i="1"/>
  <c r="D141" i="6"/>
  <c r="G299" i="9"/>
  <c r="E299" i="9" s="1"/>
  <c r="F5" i="6"/>
  <c r="H24" i="3"/>
  <c r="C1299" i="1"/>
  <c r="G289" i="9"/>
  <c r="E289" i="9" s="1"/>
  <c r="B289" i="9" s="1"/>
  <c r="F177" i="5"/>
  <c r="D176" i="5"/>
  <c r="C1154" i="1"/>
  <c r="E350" i="4"/>
  <c r="H120" i="1"/>
  <c r="G120" i="1"/>
  <c r="I1459" i="1"/>
  <c r="I1479" i="1"/>
  <c r="I1442" i="1"/>
  <c r="H1235" i="1"/>
  <c r="G1235" i="1"/>
  <c r="G40" i="1" l="1"/>
  <c r="H40" i="1"/>
  <c r="I17" i="3"/>
  <c r="E289" i="4"/>
  <c r="H638" i="1"/>
  <c r="G638" i="1"/>
  <c r="B20" i="9"/>
  <c r="G192" i="1"/>
  <c r="H192" i="1"/>
  <c r="D6" i="5"/>
  <c r="C985" i="1"/>
  <c r="H20" i="3"/>
  <c r="D1435" i="1"/>
  <c r="I29" i="3"/>
  <c r="D1436" i="1"/>
  <c r="H1436" i="1" s="1"/>
  <c r="G297" i="9"/>
  <c r="E297" i="9" s="1"/>
  <c r="H1437" i="1"/>
  <c r="G1437" i="1"/>
  <c r="G1222" i="1"/>
  <c r="H1222" i="1"/>
  <c r="I20" i="3"/>
  <c r="D985" i="1"/>
  <c r="F7" i="5"/>
  <c r="G346" i="1"/>
  <c r="H346" i="1"/>
  <c r="G523" i="1"/>
  <c r="H523" i="1"/>
  <c r="I21" i="3"/>
  <c r="E6" i="5"/>
  <c r="D1046" i="1"/>
  <c r="G306" i="1"/>
  <c r="H306" i="1"/>
  <c r="D175" i="5"/>
  <c r="F176" i="5"/>
  <c r="H22" i="3"/>
  <c r="C1153" i="1"/>
  <c r="H1469" i="1"/>
  <c r="G1469" i="1"/>
  <c r="D289" i="4"/>
  <c r="H17" i="3"/>
  <c r="F151" i="4"/>
  <c r="C147" i="1"/>
  <c r="G587" i="1"/>
  <c r="H587" i="1"/>
  <c r="G1065" i="1"/>
  <c r="H1065" i="1"/>
  <c r="H1096" i="1"/>
  <c r="G1096" i="1"/>
  <c r="H102" i="1"/>
  <c r="G102" i="1"/>
  <c r="G619" i="1"/>
  <c r="H619" i="1"/>
  <c r="H9" i="3"/>
  <c r="H1299" i="1"/>
  <c r="G1299" i="1"/>
  <c r="F350" i="4"/>
  <c r="D408" i="4"/>
  <c r="C345" i="1"/>
  <c r="G574" i="1"/>
  <c r="H574" i="1"/>
  <c r="D636" i="4"/>
  <c r="F528" i="4"/>
  <c r="C522" i="1"/>
  <c r="G1524" i="1"/>
  <c r="H1524" i="1"/>
  <c r="H1408" i="1"/>
  <c r="G1408" i="1"/>
  <c r="H478" i="1"/>
  <c r="G478" i="1"/>
  <c r="H1167" i="1"/>
  <c r="G1167" i="1"/>
  <c r="G3" i="1"/>
  <c r="H3" i="1"/>
  <c r="H415" i="1"/>
  <c r="G415" i="1"/>
  <c r="D412" i="4"/>
  <c r="F6" i="4"/>
  <c r="H16" i="3"/>
  <c r="C2" i="1"/>
  <c r="H466" i="1"/>
  <c r="G466" i="1"/>
  <c r="G1112" i="1"/>
  <c r="H1112" i="1"/>
  <c r="D635" i="4"/>
  <c r="F420" i="4"/>
  <c r="C414" i="1"/>
  <c r="I35" i="3"/>
  <c r="C1518" i="1"/>
  <c r="E291" i="4"/>
  <c r="D287" i="1" s="1"/>
  <c r="E413" i="4"/>
  <c r="D285" i="1"/>
  <c r="H1183" i="1"/>
  <c r="G1183" i="1"/>
  <c r="G561" i="1"/>
  <c r="H561" i="1"/>
  <c r="E298" i="9"/>
  <c r="B299" i="9"/>
  <c r="G294" i="1"/>
  <c r="H294" i="1"/>
  <c r="E635" i="4"/>
  <c r="D629" i="1" s="1"/>
  <c r="D414" i="1"/>
  <c r="H1215" i="1"/>
  <c r="G1215" i="1"/>
  <c r="H220" i="1"/>
  <c r="G220" i="1"/>
  <c r="E636" i="4"/>
  <c r="D630" i="1" s="1"/>
  <c r="D522" i="1"/>
  <c r="H78" i="1"/>
  <c r="G78" i="1"/>
  <c r="K1432" i="9"/>
  <c r="G295" i="9"/>
  <c r="E295" i="9" s="1"/>
  <c r="B295" i="9" s="1"/>
  <c r="C1517" i="1"/>
  <c r="I34" i="3"/>
  <c r="G294" i="9"/>
  <c r="E294" i="9" s="1"/>
  <c r="E407" i="4"/>
  <c r="D402" i="1" s="1"/>
  <c r="D293" i="1"/>
  <c r="G637" i="1"/>
  <c r="H637" i="1"/>
  <c r="G1047" i="1"/>
  <c r="H1047" i="1"/>
  <c r="H46" i="1"/>
  <c r="G46" i="1"/>
  <c r="G1499" i="1"/>
  <c r="H1499" i="1"/>
  <c r="H1329" i="1"/>
  <c r="G1329" i="1"/>
  <c r="E408" i="4"/>
  <c r="D403" i="1" s="1"/>
  <c r="D345" i="1"/>
  <c r="G1154" i="1"/>
  <c r="H1154" i="1"/>
  <c r="F141" i="6"/>
  <c r="C1435" i="1"/>
  <c r="H28" i="3"/>
  <c r="D407" i="4"/>
  <c r="F298" i="4"/>
  <c r="C293" i="1"/>
  <c r="H453" i="1"/>
  <c r="G453" i="1"/>
  <c r="F237" i="5"/>
  <c r="H23" i="3"/>
  <c r="C1214" i="1"/>
  <c r="H21" i="3"/>
  <c r="F68" i="5"/>
  <c r="C1046" i="1"/>
  <c r="G259" i="1"/>
  <c r="H259" i="1"/>
  <c r="G159" i="1"/>
  <c r="H159" i="1"/>
  <c r="E290" i="4"/>
  <c r="D286" i="1" s="1"/>
  <c r="E412" i="4"/>
  <c r="I16" i="3"/>
  <c r="D2" i="1"/>
  <c r="G276" i="9" l="1"/>
  <c r="C984" i="1"/>
  <c r="F6" i="5"/>
  <c r="G985" i="1"/>
  <c r="G1436" i="1"/>
  <c r="E296" i="9"/>
  <c r="I10" i="3" s="1"/>
  <c r="B297" i="9"/>
  <c r="H985" i="1"/>
  <c r="H345" i="1"/>
  <c r="G345" i="1"/>
  <c r="F407" i="4"/>
  <c r="C402" i="1"/>
  <c r="H2" i="1"/>
  <c r="G2" i="1"/>
  <c r="H1153" i="1"/>
  <c r="G1153" i="1"/>
  <c r="E293" i="9"/>
  <c r="B294" i="9"/>
  <c r="D413" i="4"/>
  <c r="F289" i="4"/>
  <c r="D291" i="4"/>
  <c r="C285" i="1"/>
  <c r="H293" i="1"/>
  <c r="G293" i="1"/>
  <c r="G1517" i="1"/>
  <c r="H1517" i="1"/>
  <c r="H276" i="9"/>
  <c r="D984" i="1"/>
  <c r="G1214" i="1"/>
  <c r="H1214" i="1"/>
  <c r="H414" i="1"/>
  <c r="G414" i="1"/>
  <c r="D290" i="4"/>
  <c r="G522" i="1"/>
  <c r="H522" i="1"/>
  <c r="G282" i="9"/>
  <c r="E282" i="9" s="1"/>
  <c r="B282" i="9" s="1"/>
  <c r="H1518" i="1"/>
  <c r="G1518" i="1"/>
  <c r="F408" i="4"/>
  <c r="C403" i="1"/>
  <c r="G1435" i="1"/>
  <c r="H1435" i="1"/>
  <c r="H11" i="3"/>
  <c r="G147" i="1"/>
  <c r="H147" i="1"/>
  <c r="E639" i="4"/>
  <c r="E414" i="4"/>
  <c r="D409" i="1" s="1"/>
  <c r="D407" i="1"/>
  <c r="K3" i="9"/>
  <c r="I9" i="3"/>
  <c r="F175" i="5"/>
  <c r="C1152" i="1"/>
  <c r="E640" i="4"/>
  <c r="E415" i="4"/>
  <c r="D410" i="1" s="1"/>
  <c r="D408" i="1"/>
  <c r="F635" i="4"/>
  <c r="C629" i="1"/>
  <c r="F636" i="4"/>
  <c r="C630" i="1"/>
  <c r="H1046" i="1"/>
  <c r="G1046" i="1"/>
  <c r="D639" i="4"/>
  <c r="F412" i="4"/>
  <c r="C407" i="1"/>
  <c r="E276" i="9" l="1"/>
  <c r="B276" i="9" s="1"/>
  <c r="H984" i="1"/>
  <c r="H8" i="3"/>
  <c r="M3" i="9" s="1"/>
  <c r="G984" i="1"/>
  <c r="G1152" i="1"/>
  <c r="H1152" i="1"/>
  <c r="G630" i="1"/>
  <c r="H630" i="1"/>
  <c r="F290" i="4"/>
  <c r="C286" i="1"/>
  <c r="G629" i="1"/>
  <c r="H629" i="1"/>
  <c r="D415" i="4"/>
  <c r="D640" i="4"/>
  <c r="D641" i="4" s="1"/>
  <c r="F413" i="4"/>
  <c r="C408" i="1"/>
  <c r="D414" i="4"/>
  <c r="H402" i="1"/>
  <c r="G402" i="1"/>
  <c r="N3" i="9"/>
  <c r="I11" i="3"/>
  <c r="H285" i="1"/>
  <c r="G285" i="1"/>
  <c r="F291" i="4"/>
  <c r="C287" i="1"/>
  <c r="H407" i="1"/>
  <c r="G407" i="1"/>
  <c r="H403" i="1"/>
  <c r="G403" i="1"/>
  <c r="F639" i="4"/>
  <c r="C633" i="1"/>
  <c r="E641" i="4"/>
  <c r="D633" i="1"/>
  <c r="E642" i="4"/>
  <c r="D634" i="1"/>
  <c r="E275" i="9" l="1"/>
  <c r="I8" i="3" s="1"/>
  <c r="E645" i="4"/>
  <c r="D635" i="1"/>
  <c r="G633" i="1"/>
  <c r="H633" i="1"/>
  <c r="G286" i="1"/>
  <c r="H286" i="1"/>
  <c r="F414" i="4"/>
  <c r="C409" i="1"/>
  <c r="F641" i="4"/>
  <c r="C635" i="1"/>
  <c r="H408" i="1"/>
  <c r="G408" i="1"/>
  <c r="E646" i="4"/>
  <c r="D636" i="1"/>
  <c r="D642" i="4"/>
  <c r="D645" i="4" s="1"/>
  <c r="F640" i="4"/>
  <c r="C634" i="1"/>
  <c r="F415" i="4"/>
  <c r="C410" i="1"/>
  <c r="H287" i="1"/>
  <c r="G287" i="1"/>
  <c r="I19" i="3" l="1"/>
  <c r="D640" i="1"/>
  <c r="F645" i="4"/>
  <c r="H18" i="3"/>
  <c r="C639" i="1"/>
  <c r="H410" i="1"/>
  <c r="G410" i="1"/>
  <c r="G635" i="1"/>
  <c r="H635" i="1"/>
  <c r="G634" i="1"/>
  <c r="H634" i="1"/>
  <c r="D646" i="4"/>
  <c r="F642" i="4"/>
  <c r="C636" i="1"/>
  <c r="H409" i="1"/>
  <c r="G409" i="1"/>
  <c r="I18" i="3"/>
  <c r="D639" i="1"/>
  <c r="F646" i="4" l="1"/>
  <c r="H19" i="3"/>
  <c r="C640" i="1"/>
  <c r="G636" i="1"/>
  <c r="H636" i="1"/>
  <c r="H7" i="3"/>
  <c r="G639" i="1"/>
  <c r="H639" i="1"/>
  <c r="J3" i="9" l="1"/>
  <c r="I7" i="3"/>
  <c r="G640" i="1"/>
  <c r="H640" i="1"/>
  <c r="M272" i="9" l="1"/>
  <c r="L272" i="9"/>
  <c r="H18" i="9"/>
  <c r="M16" i="9"/>
  <c r="K13" i="9"/>
  <c r="J10" i="9"/>
  <c r="I7" i="9"/>
  <c r="H16" i="9"/>
  <c r="I13" i="9"/>
  <c r="G16" i="9"/>
  <c r="K6" i="9"/>
  <c r="G18" i="9"/>
  <c r="M15" i="9"/>
  <c r="I12" i="9"/>
  <c r="L15" i="9"/>
  <c r="K5" i="9"/>
  <c r="G15" i="9"/>
  <c r="J7" i="9"/>
  <c r="I5" i="9"/>
  <c r="K11" i="9"/>
  <c r="J11" i="9"/>
  <c r="K10" i="9"/>
  <c r="I8" i="9"/>
  <c r="J17" i="9"/>
  <c r="I17" i="9"/>
  <c r="J8" i="9"/>
  <c r="K8" i="9"/>
  <c r="K7" i="9"/>
  <c r="J6" i="9"/>
  <c r="I6" i="9"/>
  <c r="K9" i="9"/>
  <c r="L16" i="9"/>
  <c r="I9" i="9"/>
  <c r="J13" i="9"/>
  <c r="J12" i="9"/>
  <c r="J9" i="9"/>
  <c r="I11" i="9"/>
  <c r="H15" i="9"/>
  <c r="K12" i="9"/>
  <c r="G17" i="9"/>
  <c r="J5" i="9"/>
  <c r="H17" i="9"/>
  <c r="E16" i="9" l="1"/>
  <c r="E18" i="9"/>
  <c r="B18" i="9" s="1"/>
  <c r="F272" i="9"/>
  <c r="B272" i="9" s="1"/>
  <c r="E9" i="9"/>
  <c r="B9" i="9" s="1"/>
  <c r="E15" i="9"/>
  <c r="F16" i="9"/>
  <c r="E11" i="9"/>
  <c r="B11" i="9" s="1"/>
  <c r="F15" i="9"/>
  <c r="E6" i="9"/>
  <c r="B6" i="9" s="1"/>
  <c r="E13" i="9"/>
  <c r="B13" i="9" s="1"/>
  <c r="E17" i="9"/>
  <c r="B17" i="9" s="1"/>
  <c r="E12" i="9"/>
  <c r="B12" i="9" s="1"/>
  <c r="E10" i="9"/>
  <c r="B10" i="9" s="1"/>
  <c r="E7" i="9"/>
  <c r="B7" i="9" s="1"/>
  <c r="E8" i="9"/>
  <c r="B8" i="9" s="1"/>
  <c r="E5" i="9"/>
  <c r="F19" i="9"/>
  <c r="B16" i="9" l="1"/>
  <c r="F14" i="9"/>
  <c r="F3" i="9" s="1"/>
  <c r="B15" i="9"/>
  <c r="E14" i="9"/>
  <c r="B5"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<sst xmlns="http://schemas.openxmlformats.org/spreadsheetml/2006/main" count="4313" uniqueCount="3393">
  <si>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</si>
  <si>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</si>
  <si>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</si>
  <si>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</si>
  <si>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</si>
  <si>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</si>
  <si>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</si>
  <si>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</si>
  <si>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</si>
  <si>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</si>
  <si>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</si>
  <si>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</si>
  <si>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</si>
  <si>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</si>
  <si>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</si>
  <si>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</si>
  <si>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</si>
  <si>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</si>
  <si>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</si>
  <si>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</si>
  <si>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</si>
  <si>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</si>
  <si>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</si>
  <si>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</si>
  <si>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</si>
  <si>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</si>
  <si>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</si>
  <si>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</si>
  <si>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</si>
  <si>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</si>
  <si>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</si>
  <si>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OSIJEK</t>
  </si>
  <si>
    <t>BILANCA</t>
  </si>
  <si>
    <t>RAS funkcijski</t>
  </si>
  <si>
    <t>Razina:</t>
  </si>
  <si>
    <t>23</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</si>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</sst>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715904857</v>
      </c>
      <c r="D2" s="6">
        <f>'PR-RAS'!E6</f>
        <v>824186685.33000016</v>
      </c>
      <c r="E2" s="6">
        <v>0</v>
      </c>
      <c r="F2" s="6">
        <v>0</v>
      </c>
      <c r="G2" s="7">
        <f t="shared" ref="G2:G264" si="0">(B2/1000)*(C2*1+D2*2)</f>
        <v>2364278.2276600003</v>
      </c>
      <c r="H2" s="7">
        <f t="shared" ref="H2:H264" si="1">ABS(C2-ROUND(C2,0))+ABS(D2-ROUND(D2,0))</f>
        <v>0.33000016212463379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298116865</v>
      </c>
      <c r="D3" s="1">
        <f>'PR-RAS'!E7</f>
        <v>356953353.38000005</v>
      </c>
      <c r="E3" s="1">
        <v>0</v>
      </c>
      <c r="F3" s="1">
        <v>0</v>
      </c>
      <c r="G3" s="2">
        <f t="shared" si="0"/>
        <v>2024047.1435200002</v>
      </c>
      <c r="H3" s="2">
        <f t="shared" si="1"/>
        <v>0.38000005483627319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273045826</v>
      </c>
      <c r="D4" s="1">
        <f>'PR-RAS'!E8</f>
        <v>328775593.23000002</v>
      </c>
      <c r="E4" s="1">
        <v>0</v>
      </c>
      <c r="F4" s="1">
        <v>0</v>
      </c>
      <c r="G4" s="2">
        <f t="shared" si="0"/>
        <v>2791791.0373800001</v>
      </c>
      <c r="H4" s="2">
        <f t="shared" si="1"/>
        <v>0.23000001907348633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238875637</v>
      </c>
      <c r="D5" s="1">
        <f>'PR-RAS'!E9</f>
        <v>277985420.81999999</v>
      </c>
      <c r="E5" s="1">
        <v>0</v>
      </c>
      <c r="F5" s="1">
        <v>0</v>
      </c>
      <c r="G5" s="2">
        <f t="shared" si="0"/>
        <v>3179385.9145599999</v>
      </c>
      <c r="H5" s="2">
        <f t="shared" si="1"/>
        <v>0.18000000715255737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30225353</v>
      </c>
      <c r="D6" s="1">
        <f>'PR-RAS'!E10</f>
        <v>34858242.649999999</v>
      </c>
      <c r="E6" s="1">
        <v>0</v>
      </c>
      <c r="F6" s="1">
        <v>0</v>
      </c>
      <c r="G6" s="2">
        <f t="shared" si="0"/>
        <v>499709.19150000002</v>
      </c>
      <c r="H6" s="2">
        <f t="shared" si="1"/>
        <v>0.35000000149011612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8348103</v>
      </c>
      <c r="D7" s="1">
        <f>'PR-RAS'!E11</f>
        <v>9680708.4900000002</v>
      </c>
      <c r="E7" s="1">
        <v>0</v>
      </c>
      <c r="F7" s="1">
        <v>0</v>
      </c>
      <c r="G7" s="2">
        <f t="shared" si="0"/>
        <v>166257.11988000001</v>
      </c>
      <c r="H7" s="2">
        <f t="shared" si="1"/>
        <v>0.49000000022351742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18451365</v>
      </c>
      <c r="D8" s="1">
        <f>'PR-RAS'!E12</f>
        <v>27413466.91</v>
      </c>
      <c r="E8" s="1">
        <v>0</v>
      </c>
      <c r="F8" s="1">
        <v>0</v>
      </c>
      <c r="G8" s="2">
        <f t="shared" si="0"/>
        <v>512948.09173999995</v>
      </c>
      <c r="H8" s="2">
        <f t="shared" si="1"/>
        <v>8.9999999850988388E-2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7175847</v>
      </c>
      <c r="D9" s="1">
        <f>'PR-RAS'!E13</f>
        <v>9235355.9800000004</v>
      </c>
      <c r="E9" s="1">
        <v>0</v>
      </c>
      <c r="F9" s="1">
        <v>0</v>
      </c>
      <c r="G9" s="2">
        <f t="shared" si="0"/>
        <v>205172.47168000002</v>
      </c>
      <c r="H9" s="2">
        <f t="shared" si="1"/>
        <v>1.9999999552965164E-2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577039</v>
      </c>
      <c r="D10" s="1">
        <f>'PR-RAS'!E14</f>
        <v>538426.35</v>
      </c>
      <c r="E10" s="1">
        <v>0</v>
      </c>
      <c r="F10" s="1">
        <v>0</v>
      </c>
      <c r="G10" s="2">
        <f t="shared" si="0"/>
        <v>14885.025299999999</v>
      </c>
      <c r="H10" s="2">
        <f t="shared" si="1"/>
        <v>0.34999999997671694</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30607518</v>
      </c>
      <c r="D11" s="1">
        <f>'PR-RAS'!E15</f>
        <v>30936027.969999999</v>
      </c>
      <c r="E11" s="1">
        <v>0</v>
      </c>
      <c r="F11" s="1">
        <v>0</v>
      </c>
      <c r="G11" s="2">
        <f t="shared" si="0"/>
        <v>924795.73939999996</v>
      </c>
      <c r="H11" s="2">
        <f t="shared" si="1"/>
        <v>3.0000001192092896E-2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24753051</v>
      </c>
      <c r="D19" s="1">
        <f>'PR-RAS'!E23</f>
        <v>28093989.849999998</v>
      </c>
      <c r="E19" s="1">
        <v>0</v>
      </c>
      <c r="F19" s="1">
        <v>0</v>
      </c>
      <c r="G19" s="2">
        <f t="shared" si="0"/>
        <v>1456938.5525999996</v>
      </c>
      <c r="H19" s="2">
        <f t="shared" si="1"/>
        <v>0.15000000223517418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76392</v>
      </c>
      <c r="D20" s="1">
        <f>'PR-RAS'!E24</f>
        <v>1060.81</v>
      </c>
      <c r="E20" s="1">
        <v>0</v>
      </c>
      <c r="F20" s="1">
        <v>0</v>
      </c>
      <c r="G20" s="2">
        <f t="shared" si="0"/>
        <v>1491.7587799999999</v>
      </c>
      <c r="H20" s="2">
        <f t="shared" si="1"/>
        <v>0.19000000000005457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24676659</v>
      </c>
      <c r="D23" s="1">
        <f>'PR-RAS'!E27</f>
        <v>28092929.039999999</v>
      </c>
      <c r="E23" s="1">
        <v>0</v>
      </c>
      <c r="F23" s="1">
        <v>0</v>
      </c>
      <c r="G23" s="2">
        <f t="shared" si="0"/>
        <v>1778975.37576</v>
      </c>
      <c r="H23" s="2">
        <f t="shared" si="1"/>
        <v>3.9999999105930328E-2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317988</v>
      </c>
      <c r="D25" s="1">
        <f>'PR-RAS'!E29</f>
        <v>83770.3</v>
      </c>
      <c r="E25" s="1">
        <v>0</v>
      </c>
      <c r="F25" s="1">
        <v>0</v>
      </c>
      <c r="G25" s="2">
        <f t="shared" si="0"/>
        <v>11652.686400000001</v>
      </c>
      <c r="H25" s="2">
        <f t="shared" si="1"/>
        <v>0.30000000000291038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314005</v>
      </c>
      <c r="D27" s="1">
        <f>'PR-RAS'!E31</f>
        <v>77259.56</v>
      </c>
      <c r="E27" s="1">
        <v>0</v>
      </c>
      <c r="F27" s="1">
        <v>0</v>
      </c>
      <c r="G27" s="2">
        <f t="shared" si="0"/>
        <v>12181.627119999999</v>
      </c>
      <c r="H27" s="2">
        <f t="shared" si="1"/>
        <v>0.44000000000232831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3983</v>
      </c>
      <c r="D29" s="1">
        <f>'PR-RAS'!E33</f>
        <v>6510.74</v>
      </c>
      <c r="E29" s="1">
        <v>0</v>
      </c>
      <c r="F29" s="1">
        <v>0</v>
      </c>
      <c r="G29" s="2">
        <f t="shared" si="0"/>
        <v>476.12544000000003</v>
      </c>
      <c r="H29" s="2">
        <f t="shared" si="1"/>
        <v>0.26000000000021828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294730468</v>
      </c>
      <c r="D46" s="1">
        <f>'PR-RAS'!E50</f>
        <v>319483404.07999998</v>
      </c>
      <c r="E46" s="1">
        <v>0</v>
      </c>
      <c r="F46" s="1">
        <v>0</v>
      </c>
      <c r="G46" s="2">
        <f t="shared" si="0"/>
        <v>42016377.427199997</v>
      </c>
      <c r="H46" s="2">
        <f t="shared" si="1"/>
        <v>7.9999983310699463E-2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2367331</v>
      </c>
      <c r="D50" s="1">
        <f>'PR-RAS'!E54</f>
        <v>3128455.5</v>
      </c>
      <c r="E50" s="1">
        <v>0</v>
      </c>
      <c r="F50" s="1">
        <v>0</v>
      </c>
      <c r="G50" s="2">
        <f t="shared" si="0"/>
        <v>422587.85800000001</v>
      </c>
      <c r="H50" s="2">
        <f t="shared" si="1"/>
        <v>0.5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262360.28000000003</v>
      </c>
      <c r="E51" s="1">
        <v>0</v>
      </c>
      <c r="F51" s="1">
        <v>0</v>
      </c>
      <c r="G51" s="2">
        <f t="shared" si="0"/>
        <v>26236.028000000006</v>
      </c>
      <c r="H51" s="2">
        <f t="shared" si="1"/>
        <v>0.28000000002793968</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48625</v>
      </c>
      <c r="D52" s="1">
        <f>'PR-RAS'!E56</f>
        <v>0</v>
      </c>
      <c r="E52" s="1">
        <v>0</v>
      </c>
      <c r="F52" s="1">
        <v>0</v>
      </c>
      <c r="G52" s="2">
        <f t="shared" si="0"/>
        <v>2479.875</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2025057</v>
      </c>
      <c r="D53" s="1">
        <f>'PR-RAS'!E57</f>
        <v>1167955.18</v>
      </c>
      <c r="E53" s="1">
        <v>0</v>
      </c>
      <c r="F53" s="1">
        <v>0</v>
      </c>
      <c r="G53" s="2">
        <f t="shared" si="0"/>
        <v>226770.30271999995</v>
      </c>
      <c r="H53" s="2">
        <f t="shared" si="1"/>
        <v>0.17999999993480742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293649</v>
      </c>
      <c r="D54" s="1">
        <f>'PR-RAS'!E58</f>
        <v>1698140.04</v>
      </c>
      <c r="E54" s="1">
        <v>0</v>
      </c>
      <c r="F54" s="1">
        <v>0</v>
      </c>
      <c r="G54" s="2">
        <f t="shared" si="0"/>
        <v>195566.24124</v>
      </c>
      <c r="H54" s="2">
        <f t="shared" si="1"/>
        <v>4.0000000037252903E-2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13592578</v>
      </c>
      <c r="D55" s="1">
        <f>'PR-RAS'!E59</f>
        <v>9607043.7999999989</v>
      </c>
      <c r="E55" s="1">
        <v>0</v>
      </c>
      <c r="F55" s="1">
        <v>0</v>
      </c>
      <c r="G55" s="2">
        <f t="shared" si="0"/>
        <v>1771559.9423999998</v>
      </c>
      <c r="H55" s="2">
        <f t="shared" si="1"/>
        <v>0.20000000111758709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4235999</v>
      </c>
      <c r="D56" s="1">
        <f>'PR-RAS'!E60</f>
        <v>639235.19999999995</v>
      </c>
      <c r="E56" s="1">
        <v>0</v>
      </c>
      <c r="F56" s="1">
        <v>0</v>
      </c>
      <c r="G56" s="2">
        <f t="shared" si="0"/>
        <v>303295.81700000004</v>
      </c>
      <c r="H56" s="2">
        <f t="shared" si="1"/>
        <v>0.19999999995343387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9356579</v>
      </c>
      <c r="D57" s="1">
        <f>'PR-RAS'!E61</f>
        <v>8967808.5999999996</v>
      </c>
      <c r="E57" s="1">
        <v>0</v>
      </c>
      <c r="F57" s="1">
        <v>0</v>
      </c>
      <c r="G57" s="2">
        <f t="shared" si="0"/>
        <v>1528362.9872000001</v>
      </c>
      <c r="H57" s="2">
        <f t="shared" si="1"/>
        <v>0.40000000037252903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13600236</v>
      </c>
      <c r="D58" s="1">
        <f>'PR-RAS'!E62</f>
        <v>9660578.709999999</v>
      </c>
      <c r="E58" s="1">
        <v>0</v>
      </c>
      <c r="F58" s="1">
        <v>0</v>
      </c>
      <c r="G58" s="2">
        <f t="shared" si="0"/>
        <v>1876519.4249400001</v>
      </c>
      <c r="H58" s="2">
        <f t="shared" si="1"/>
        <v>0.29000000096857548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5404349</v>
      </c>
      <c r="D59" s="1">
        <f>'PR-RAS'!E63</f>
        <v>5646852.3899999997</v>
      </c>
      <c r="E59" s="1">
        <v>0</v>
      </c>
      <c r="F59" s="1">
        <v>0</v>
      </c>
      <c r="G59" s="2">
        <f t="shared" si="0"/>
        <v>968487.11924000003</v>
      </c>
      <c r="H59" s="2">
        <f t="shared" si="1"/>
        <v>0.38999999966472387</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8195887</v>
      </c>
      <c r="D60" s="1">
        <f>'PR-RAS'!E64</f>
        <v>4013726.32</v>
      </c>
      <c r="E60" s="1">
        <v>0</v>
      </c>
      <c r="F60" s="1">
        <v>0</v>
      </c>
      <c r="G60" s="2">
        <f t="shared" si="0"/>
        <v>957177.03876000002</v>
      </c>
      <c r="H60" s="2">
        <f t="shared" si="1"/>
        <v>0.31999999983236194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20039592</v>
      </c>
      <c r="D61" s="1">
        <f>'PR-RAS'!E65</f>
        <v>18012038.550000001</v>
      </c>
      <c r="E61" s="1">
        <v>0</v>
      </c>
      <c r="F61" s="1">
        <v>0</v>
      </c>
      <c r="G61" s="2">
        <f t="shared" si="0"/>
        <v>3363820.1460000002</v>
      </c>
      <c r="H61" s="2">
        <f t="shared" si="1"/>
        <v>0.44999999925494194</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17247145</v>
      </c>
      <c r="D62" s="1">
        <f>'PR-RAS'!E66</f>
        <v>15144433.550000001</v>
      </c>
      <c r="E62" s="1">
        <v>0</v>
      </c>
      <c r="F62" s="1">
        <v>0</v>
      </c>
      <c r="G62" s="2">
        <f t="shared" si="0"/>
        <v>2899696.7381000002</v>
      </c>
      <c r="H62" s="2">
        <f t="shared" si="1"/>
        <v>0.44999999925494194</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2792447</v>
      </c>
      <c r="D63" s="1">
        <f>'PR-RAS'!E67</f>
        <v>2867605</v>
      </c>
      <c r="E63" s="1">
        <v>0</v>
      </c>
      <c r="F63" s="1">
        <v>0</v>
      </c>
      <c r="G63" s="2">
        <f t="shared" si="0"/>
        <v>528714.73399999994</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168422120</v>
      </c>
      <c r="D64" s="1">
        <f>'PR-RAS'!E68</f>
        <v>185398125.08999997</v>
      </c>
      <c r="E64" s="1">
        <v>0</v>
      </c>
      <c r="F64" s="1">
        <v>0</v>
      </c>
      <c r="G64" s="2">
        <f t="shared" si="0"/>
        <v>33970757.321339995</v>
      </c>
      <c r="H64" s="2">
        <f t="shared" si="1"/>
        <v>8.9999973773956299E-2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164343486</v>
      </c>
      <c r="D65" s="1">
        <f>'PR-RAS'!E69</f>
        <v>182072541.41999999</v>
      </c>
      <c r="E65" s="1">
        <v>0</v>
      </c>
      <c r="F65" s="1">
        <v>0</v>
      </c>
      <c r="G65" s="2">
        <f t="shared" si="0"/>
        <v>33823268.405759998</v>
      </c>
      <c r="H65" s="2">
        <f t="shared" si="1"/>
        <v>0.41999998688697815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4078634</v>
      </c>
      <c r="D66" s="1">
        <f>'PR-RAS'!E70</f>
        <v>3325583.67</v>
      </c>
      <c r="E66" s="1">
        <v>0</v>
      </c>
      <c r="F66" s="1">
        <v>0</v>
      </c>
      <c r="G66" s="2">
        <f t="shared" si="0"/>
        <v>697437.0871</v>
      </c>
      <c r="H66" s="2">
        <f t="shared" si="1"/>
        <v>0.33000000007450581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76708611</v>
      </c>
      <c r="D70" s="1">
        <f>'PR-RAS'!E74</f>
        <v>93677162.429999992</v>
      </c>
      <c r="E70" s="1">
        <v>0</v>
      </c>
      <c r="F70" s="1">
        <v>0</v>
      </c>
      <c r="G70" s="2">
        <f t="shared" si="0"/>
        <v>18220342.574340001</v>
      </c>
      <c r="H70" s="2">
        <f t="shared" si="1"/>
        <v>0.42999999225139618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5767742</v>
      </c>
      <c r="D71" s="1">
        <f>'PR-RAS'!E75</f>
        <v>8882326.4700000007</v>
      </c>
      <c r="E71" s="1">
        <v>0</v>
      </c>
      <c r="F71" s="1">
        <v>0</v>
      </c>
      <c r="G71" s="2">
        <f t="shared" si="0"/>
        <v>1647267.6458000003</v>
      </c>
      <c r="H71" s="2">
        <f t="shared" si="1"/>
        <v>0.47000000067055225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70940869</v>
      </c>
      <c r="D72" s="1">
        <f>'PR-RAS'!E76</f>
        <v>84794835.959999993</v>
      </c>
      <c r="E72" s="1">
        <v>0</v>
      </c>
      <c r="F72" s="1">
        <v>0</v>
      </c>
      <c r="G72" s="2">
        <f t="shared" si="0"/>
        <v>17077668.405319996</v>
      </c>
      <c r="H72" s="2">
        <f t="shared" si="1"/>
        <v>4.0000006556510925E-2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21737234</v>
      </c>
      <c r="D78" s="1">
        <f>'PR-RAS'!E82</f>
        <v>26140397.220000003</v>
      </c>
      <c r="E78" s="1">
        <v>0</v>
      </c>
      <c r="F78" s="1">
        <v>0</v>
      </c>
      <c r="G78" s="2">
        <f t="shared" si="0"/>
        <v>5699388.1898799995</v>
      </c>
      <c r="H78" s="2">
        <f t="shared" si="1"/>
        <v>0.2200000025331974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101068</v>
      </c>
      <c r="D79" s="1">
        <f>'PR-RAS'!E83</f>
        <v>308687.53000000003</v>
      </c>
      <c r="E79" s="1">
        <v>0</v>
      </c>
      <c r="F79" s="1">
        <v>0</v>
      </c>
      <c r="G79" s="2">
        <f t="shared" si="0"/>
        <v>56038.558680000002</v>
      </c>
      <c r="H79" s="2">
        <f t="shared" si="1"/>
        <v>0.46999999997206032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30626</v>
      </c>
      <c r="D81" s="1">
        <f>'PR-RAS'!E85</f>
        <v>3383.15</v>
      </c>
      <c r="E81" s="1">
        <v>0</v>
      </c>
      <c r="F81" s="1">
        <v>0</v>
      </c>
      <c r="G81" s="2">
        <f t="shared" si="0"/>
        <v>2991.3840000000005</v>
      </c>
      <c r="H81" s="2">
        <f t="shared" si="1"/>
        <v>0.15000000000009095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70173</v>
      </c>
      <c r="D82" s="1">
        <f>'PR-RAS'!E86</f>
        <v>296477.26</v>
      </c>
      <c r="E82" s="1">
        <v>0</v>
      </c>
      <c r="F82" s="1">
        <v>0</v>
      </c>
      <c r="G82" s="2">
        <f t="shared" si="0"/>
        <v>53713.329120000002</v>
      </c>
      <c r="H82" s="2">
        <f t="shared" si="1"/>
        <v>0.26000000000931323</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195</v>
      </c>
      <c r="D83" s="1">
        <f>'PR-RAS'!E87</f>
        <v>692.04</v>
      </c>
      <c r="E83" s="1">
        <v>0</v>
      </c>
      <c r="F83" s="1">
        <v>0</v>
      </c>
      <c r="G83" s="2">
        <f t="shared" si="0"/>
        <v>129.48455999999999</v>
      </c>
      <c r="H83" s="2">
        <f t="shared" si="1"/>
        <v>3.999999999996362E-2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8130</v>
      </c>
      <c r="E84" s="1">
        <v>0</v>
      </c>
      <c r="F84" s="1">
        <v>0</v>
      </c>
      <c r="G84" s="2">
        <f t="shared" si="0"/>
        <v>1349.5800000000002</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74</v>
      </c>
      <c r="D86" s="1">
        <f>'PR-RAS'!E90</f>
        <v>5.08</v>
      </c>
      <c r="E86" s="1">
        <v>0</v>
      </c>
      <c r="F86" s="1">
        <v>0</v>
      </c>
      <c r="G86" s="2">
        <f t="shared" si="0"/>
        <v>7.1536</v>
      </c>
      <c r="H86" s="2">
        <f t="shared" si="1"/>
        <v>8.0000000000000071E-2</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21636166</v>
      </c>
      <c r="D87" s="1">
        <f>'PR-RAS'!E91</f>
        <v>25831709.690000001</v>
      </c>
      <c r="E87" s="1">
        <v>0</v>
      </c>
      <c r="F87" s="1">
        <v>0</v>
      </c>
      <c r="G87" s="2">
        <f t="shared" si="0"/>
        <v>6303764.3426799988</v>
      </c>
      <c r="H87" s="2">
        <f t="shared" si="1"/>
        <v>0.30999999865889549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2894680</v>
      </c>
      <c r="D88" s="1">
        <f>'PR-RAS'!E92</f>
        <v>4106808.77</v>
      </c>
      <c r="E88" s="1">
        <v>0</v>
      </c>
      <c r="F88" s="1">
        <v>0</v>
      </c>
      <c r="G88" s="2">
        <f t="shared" si="0"/>
        <v>966421.8859799999</v>
      </c>
      <c r="H88" s="2">
        <f t="shared" si="1"/>
        <v>0.22999999998137355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13230468</v>
      </c>
      <c r="D89" s="1">
        <f>'PR-RAS'!E93</f>
        <v>15708490.359999999</v>
      </c>
      <c r="E89" s="1">
        <v>0</v>
      </c>
      <c r="F89" s="1">
        <v>0</v>
      </c>
      <c r="G89" s="2">
        <f t="shared" si="0"/>
        <v>3928975.4873599997</v>
      </c>
      <c r="H89" s="2">
        <f t="shared" si="1"/>
        <v>0.35999999940395355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5511018</v>
      </c>
      <c r="D90" s="1">
        <f>'PR-RAS'!E94</f>
        <v>5411557.6900000004</v>
      </c>
      <c r="E90" s="1">
        <v>0</v>
      </c>
      <c r="F90" s="1">
        <v>0</v>
      </c>
      <c r="G90" s="2">
        <f t="shared" si="0"/>
        <v>1453737.8708200001</v>
      </c>
      <c r="H90" s="2">
        <f t="shared" si="1"/>
        <v>0.30999999959021807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604852.87</v>
      </c>
      <c r="E93" s="1">
        <v>0</v>
      </c>
      <c r="F93" s="1">
        <v>0</v>
      </c>
      <c r="G93" s="2">
        <f t="shared" si="0"/>
        <v>111292.92808</v>
      </c>
      <c r="H93" s="2">
        <f t="shared" si="1"/>
        <v>0.13000000000465661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95834922</v>
      </c>
      <c r="D102" s="1">
        <f>'PR-RAS'!E106</f>
        <v>108225829.87</v>
      </c>
      <c r="E102" s="1">
        <v>0</v>
      </c>
      <c r="F102" s="1">
        <v>0</v>
      </c>
      <c r="G102" s="2">
        <f t="shared" si="0"/>
        <v>31540944.755740002</v>
      </c>
      <c r="H102" s="2">
        <f t="shared" si="1"/>
        <v>0.12999999523162842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2629102</v>
      </c>
      <c r="D103" s="1">
        <f>'PR-RAS'!E107</f>
        <v>2402111.7999999998</v>
      </c>
      <c r="E103" s="1">
        <v>0</v>
      </c>
      <c r="F103" s="1">
        <v>0</v>
      </c>
      <c r="G103" s="2">
        <f t="shared" si="0"/>
        <v>758199.2111999999</v>
      </c>
      <c r="H103" s="2">
        <f t="shared" si="1"/>
        <v>0.20000000018626451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1371431</v>
      </c>
      <c r="D105" s="1">
        <f>'PR-RAS'!E109</f>
        <v>1859475.02</v>
      </c>
      <c r="E105" s="1">
        <v>0</v>
      </c>
      <c r="F105" s="1">
        <v>0</v>
      </c>
      <c r="G105" s="2">
        <f t="shared" si="0"/>
        <v>529399.62815999996</v>
      </c>
      <c r="H105" s="2">
        <f t="shared" si="1"/>
        <v>2.0000000018626451E-2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490678</v>
      </c>
      <c r="D106" s="1">
        <f>'PR-RAS'!E110</f>
        <v>261815.9</v>
      </c>
      <c r="E106" s="1">
        <v>0</v>
      </c>
      <c r="F106" s="1">
        <v>0</v>
      </c>
      <c r="G106" s="2">
        <f t="shared" si="0"/>
        <v>106502.52899999999</v>
      </c>
      <c r="H106" s="2">
        <f t="shared" si="1"/>
        <v>0.10000000000582077</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766993</v>
      </c>
      <c r="D107" s="1">
        <f>'PR-RAS'!E111</f>
        <v>280820.88</v>
      </c>
      <c r="E107" s="1">
        <v>0</v>
      </c>
      <c r="F107" s="1">
        <v>0</v>
      </c>
      <c r="G107" s="2">
        <f t="shared" si="0"/>
        <v>140835.28456</v>
      </c>
      <c r="H107" s="2">
        <f t="shared" si="1"/>
        <v>0.11999999999534339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32396395</v>
      </c>
      <c r="D108" s="1">
        <f>'PR-RAS'!E112</f>
        <v>34695837.550000004</v>
      </c>
      <c r="E108" s="1">
        <v>0</v>
      </c>
      <c r="F108" s="1">
        <v>0</v>
      </c>
      <c r="G108" s="2">
        <f t="shared" si="0"/>
        <v>10891323.500700001</v>
      </c>
      <c r="H108" s="2">
        <f t="shared" si="1"/>
        <v>0.44999999552965164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65</v>
      </c>
      <c r="E109" s="1">
        <v>0</v>
      </c>
      <c r="F109" s="1">
        <v>0</v>
      </c>
      <c r="G109" s="2">
        <f t="shared" si="0"/>
        <v>14.04</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2139714</v>
      </c>
      <c r="D110" s="1">
        <f>'PR-RAS'!E114</f>
        <v>99582.89</v>
      </c>
      <c r="E110" s="1">
        <v>0</v>
      </c>
      <c r="F110" s="1">
        <v>0</v>
      </c>
      <c r="G110" s="2">
        <f t="shared" si="0"/>
        <v>254937.89601999999</v>
      </c>
      <c r="H110" s="2">
        <f t="shared" si="1"/>
        <v>0.11000000000058208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48538</v>
      </c>
      <c r="D111" s="1">
        <f>'PR-RAS'!E115</f>
        <v>180737.24</v>
      </c>
      <c r="E111" s="1">
        <v>0</v>
      </c>
      <c r="F111" s="1">
        <v>0</v>
      </c>
      <c r="G111" s="2">
        <f t="shared" si="0"/>
        <v>45101.372799999997</v>
      </c>
      <c r="H111" s="2">
        <f t="shared" si="1"/>
        <v>0.23999999999068677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30208143</v>
      </c>
      <c r="D113" s="1">
        <f>'PR-RAS'!E117</f>
        <v>34415452.420000002</v>
      </c>
      <c r="E113" s="1">
        <v>0</v>
      </c>
      <c r="F113" s="1">
        <v>0</v>
      </c>
      <c r="G113" s="2">
        <f t="shared" si="0"/>
        <v>11092373.358080002</v>
      </c>
      <c r="H113" s="2">
        <f t="shared" si="1"/>
        <v>0.42000000178813934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60809425</v>
      </c>
      <c r="D116" s="1">
        <f>'PR-RAS'!E120</f>
        <v>71127880.519999996</v>
      </c>
      <c r="E116" s="1">
        <v>0</v>
      </c>
      <c r="F116" s="1">
        <v>0</v>
      </c>
      <c r="G116" s="2">
        <f t="shared" si="0"/>
        <v>23352496.3946</v>
      </c>
      <c r="H116" s="2">
        <f t="shared" si="1"/>
        <v>0.48000000417232513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9548811</v>
      </c>
      <c r="D117" s="1">
        <f>'PR-RAS'!E121</f>
        <v>6695533.1399999997</v>
      </c>
      <c r="E117" s="1">
        <v>0</v>
      </c>
      <c r="F117" s="1">
        <v>0</v>
      </c>
      <c r="G117" s="2">
        <f t="shared" si="0"/>
        <v>2661025.7644800004</v>
      </c>
      <c r="H117" s="2">
        <f t="shared" si="1"/>
        <v>0.13999999966472387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51260614</v>
      </c>
      <c r="D118" s="1">
        <f>'PR-RAS'!E122</f>
        <v>64432347.380000003</v>
      </c>
      <c r="E118" s="1">
        <v>0</v>
      </c>
      <c r="F118" s="1">
        <v>0</v>
      </c>
      <c r="G118" s="2">
        <f t="shared" si="0"/>
        <v>21074661.124919999</v>
      </c>
      <c r="H118" s="2">
        <f t="shared" si="1"/>
        <v>0.38000000268220901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3535448</v>
      </c>
      <c r="D120" s="1">
        <f>'PR-RAS'!E124</f>
        <v>6926381.1999999993</v>
      </c>
      <c r="E120" s="1">
        <v>0</v>
      </c>
      <c r="F120" s="1">
        <v>0</v>
      </c>
      <c r="G120" s="2">
        <f t="shared" si="0"/>
        <v>2069197.0375999997</v>
      </c>
      <c r="H120" s="2">
        <f t="shared" si="1"/>
        <v>0.19999999925494194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2434671</v>
      </c>
      <c r="D121" s="1">
        <f>'PR-RAS'!E125</f>
        <v>5872248.0199999996</v>
      </c>
      <c r="E121" s="1">
        <v>0</v>
      </c>
      <c r="F121" s="1">
        <v>0</v>
      </c>
      <c r="G121" s="2">
        <f t="shared" si="0"/>
        <v>1701500.0447999998</v>
      </c>
      <c r="H121" s="2">
        <f t="shared" si="1"/>
        <v>1.9999999552965164E-2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282458</v>
      </c>
      <c r="D122" s="1">
        <f>'PR-RAS'!E126</f>
        <v>561675.47</v>
      </c>
      <c r="E122" s="1">
        <v>0</v>
      </c>
      <c r="F122" s="1">
        <v>0</v>
      </c>
      <c r="G122" s="2">
        <f t="shared" si="0"/>
        <v>170102.88173999998</v>
      </c>
      <c r="H122" s="2">
        <f t="shared" si="1"/>
        <v>0.46999999997206032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2152213</v>
      </c>
      <c r="D123" s="1">
        <f>'PR-RAS'!E127</f>
        <v>5310572.55</v>
      </c>
      <c r="E123" s="1">
        <v>0</v>
      </c>
      <c r="F123" s="1">
        <v>0</v>
      </c>
      <c r="G123" s="2">
        <f t="shared" si="0"/>
        <v>1558349.6882</v>
      </c>
      <c r="H123" s="2">
        <f t="shared" si="1"/>
        <v>0.45000000018626451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1100777</v>
      </c>
      <c r="D124" s="1">
        <f>'PR-RAS'!E128</f>
        <v>1054133.18</v>
      </c>
      <c r="E124" s="1">
        <v>0</v>
      </c>
      <c r="F124" s="1">
        <v>0</v>
      </c>
      <c r="G124" s="2">
        <f t="shared" si="0"/>
        <v>394712.33327999996</v>
      </c>
      <c r="H124" s="2">
        <f t="shared" si="1"/>
        <v>0.17999999993480742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467457</v>
      </c>
      <c r="D125" s="1">
        <f>'PR-RAS'!E129</f>
        <v>339491.6</v>
      </c>
      <c r="E125" s="1">
        <v>0</v>
      </c>
      <c r="F125" s="1">
        <v>0</v>
      </c>
      <c r="G125" s="2">
        <f t="shared" si="0"/>
        <v>142158.58479999998</v>
      </c>
      <c r="H125" s="2">
        <f t="shared" si="1"/>
        <v>0.40000000002328306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633320</v>
      </c>
      <c r="D126" s="1">
        <f>'PR-RAS'!E130</f>
        <v>714641.58</v>
      </c>
      <c r="E126" s="1">
        <v>0</v>
      </c>
      <c r="F126" s="1">
        <v>0</v>
      </c>
      <c r="G126" s="2">
        <f t="shared" si="0"/>
        <v>257825.39499999999</v>
      </c>
      <c r="H126" s="2">
        <f t="shared" si="1"/>
        <v>0.42000000004190952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1949920</v>
      </c>
      <c r="D135" s="1">
        <f>'PR-RAS'!E139</f>
        <v>6457319.5800000001</v>
      </c>
      <c r="E135" s="1">
        <v>0</v>
      </c>
      <c r="F135" s="1">
        <v>0</v>
      </c>
      <c r="G135" s="2">
        <f t="shared" si="0"/>
        <v>1991850.9274400002</v>
      </c>
      <c r="H135" s="2">
        <f t="shared" si="1"/>
        <v>0.41999999992549419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937522</v>
      </c>
      <c r="D136" s="1">
        <f>'PR-RAS'!E140</f>
        <v>2223490.71</v>
      </c>
      <c r="E136" s="1">
        <v>0</v>
      </c>
      <c r="F136" s="1">
        <v>0</v>
      </c>
      <c r="G136" s="2">
        <f t="shared" si="0"/>
        <v>726907.96169999999</v>
      </c>
      <c r="H136" s="2">
        <f t="shared" si="1"/>
        <v>0.2900000000372529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937522</v>
      </c>
      <c r="D145" s="1">
        <f>'PR-RAS'!E149</f>
        <v>2223490.71</v>
      </c>
      <c r="E145" s="1">
        <v>0</v>
      </c>
      <c r="F145" s="1">
        <v>0</v>
      </c>
      <c r="G145" s="2">
        <f t="shared" si="0"/>
        <v>775368.4924799999</v>
      </c>
      <c r="H145" s="2">
        <f t="shared" si="1"/>
        <v>0.2900000000372529</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1012398</v>
      </c>
      <c r="D146" s="1">
        <f>'PR-RAS'!E150</f>
        <v>4233828.87</v>
      </c>
      <c r="E146" s="1">
        <v>0</v>
      </c>
      <c r="F146" s="1">
        <v>0</v>
      </c>
      <c r="G146" s="2">
        <f t="shared" si="0"/>
        <v>1374608.0822999999</v>
      </c>
      <c r="H146" s="2">
        <f t="shared" si="1"/>
        <v>0.12999999988824129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585879096</v>
      </c>
      <c r="D147" s="1">
        <f>'PR-RAS'!E151</f>
        <v>639011559.82000005</v>
      </c>
      <c r="E147" s="1">
        <v>0</v>
      </c>
      <c r="F147" s="1">
        <v>0</v>
      </c>
      <c r="G147" s="2">
        <f t="shared" si="0"/>
        <v>272129723.48343998</v>
      </c>
      <c r="H147" s="2">
        <f t="shared" si="1"/>
        <v>0.1799999475479126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284294313</v>
      </c>
      <c r="D148" s="1">
        <f>'PR-RAS'!E152</f>
        <v>302592581.38</v>
      </c>
      <c r="E148" s="1">
        <v>0</v>
      </c>
      <c r="F148" s="1">
        <v>0</v>
      </c>
      <c r="G148" s="2">
        <f t="shared" si="0"/>
        <v>130753482.93672</v>
      </c>
      <c r="H148" s="2">
        <f t="shared" si="1"/>
        <v>0.37999999523162842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232005451</v>
      </c>
      <c r="D149" s="1">
        <f>'PR-RAS'!E153</f>
        <v>246993259.07999998</v>
      </c>
      <c r="E149" s="1">
        <v>0</v>
      </c>
      <c r="F149" s="1">
        <v>0</v>
      </c>
      <c r="G149" s="2">
        <f t="shared" si="0"/>
        <v>107446811.43567999</v>
      </c>
      <c r="H149" s="2">
        <f t="shared" si="1"/>
        <v>7.9999983310699463E-2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230602658</v>
      </c>
      <c r="D150" s="1">
        <f>'PR-RAS'!E154</f>
        <v>245298649.28</v>
      </c>
      <c r="E150" s="1">
        <v>0</v>
      </c>
      <c r="F150" s="1">
        <v>0</v>
      </c>
      <c r="G150" s="2">
        <f t="shared" si="0"/>
        <v>107458793.52743998</v>
      </c>
      <c r="H150" s="2">
        <f t="shared" si="1"/>
        <v>0.2800000011920929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366963</v>
      </c>
      <c r="D152" s="1">
        <f>'PR-RAS'!E156</f>
        <v>744961.92</v>
      </c>
      <c r="E152" s="1">
        <v>0</v>
      </c>
      <c r="F152" s="1">
        <v>0</v>
      </c>
      <c r="G152" s="2">
        <f t="shared" si="0"/>
        <v>280389.91284</v>
      </c>
      <c r="H152" s="2">
        <f t="shared" si="1"/>
        <v>7.9999999958090484E-2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1035830</v>
      </c>
      <c r="D153" s="1">
        <f>'PR-RAS'!E157</f>
        <v>949647.88</v>
      </c>
      <c r="E153" s="1">
        <v>0</v>
      </c>
      <c r="F153" s="1">
        <v>0</v>
      </c>
      <c r="G153" s="2">
        <f t="shared" si="0"/>
        <v>446139.11551999993</v>
      </c>
      <c r="H153" s="2">
        <f t="shared" si="1"/>
        <v>0.11999999999534339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13816747</v>
      </c>
      <c r="D154" s="1">
        <f>'PR-RAS'!E158</f>
        <v>15017715.24</v>
      </c>
      <c r="E154" s="1">
        <v>0</v>
      </c>
      <c r="F154" s="1">
        <v>0</v>
      </c>
      <c r="G154" s="2">
        <f t="shared" si="0"/>
        <v>6709383.1544400007</v>
      </c>
      <c r="H154" s="2">
        <f t="shared" si="1"/>
        <v>0.24000000022351742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38472115</v>
      </c>
      <c r="D155" s="1">
        <f>'PR-RAS'!E159</f>
        <v>40581607.060000002</v>
      </c>
      <c r="E155" s="1">
        <v>0</v>
      </c>
      <c r="F155" s="1">
        <v>0</v>
      </c>
      <c r="G155" s="2">
        <f t="shared" si="0"/>
        <v>18423840.68448</v>
      </c>
      <c r="H155" s="2">
        <f t="shared" si="1"/>
        <v>6.0000002384185791E-2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1281483</v>
      </c>
      <c r="D156" s="1">
        <f>'PR-RAS'!E160</f>
        <v>1321756.26</v>
      </c>
      <c r="E156" s="1">
        <v>0</v>
      </c>
      <c r="F156" s="1">
        <v>0</v>
      </c>
      <c r="G156" s="2">
        <f t="shared" si="0"/>
        <v>608374.30559999996</v>
      </c>
      <c r="H156" s="2">
        <f t="shared" si="1"/>
        <v>0.26000000000931323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37180842</v>
      </c>
      <c r="D157" s="1">
        <f>'PR-RAS'!E161</f>
        <v>39226100.850000001</v>
      </c>
      <c r="E157" s="1">
        <v>0</v>
      </c>
      <c r="F157" s="1">
        <v>0</v>
      </c>
      <c r="G157" s="2">
        <f t="shared" si="0"/>
        <v>18038754.817200001</v>
      </c>
      <c r="H157" s="2">
        <f t="shared" si="1"/>
        <v>0.14999999850988388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9790</v>
      </c>
      <c r="D158" s="1">
        <f>'PR-RAS'!E162</f>
        <v>33749.949999999997</v>
      </c>
      <c r="E158" s="1">
        <v>0</v>
      </c>
      <c r="F158" s="1">
        <v>0</v>
      </c>
      <c r="G158" s="2">
        <f t="shared" si="0"/>
        <v>12134.514299999999</v>
      </c>
      <c r="H158" s="2">
        <f t="shared" si="1"/>
        <v>5.0000000002910383E-2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157526407</v>
      </c>
      <c r="D159" s="1">
        <f>'PR-RAS'!E163</f>
        <v>182918115.02000001</v>
      </c>
      <c r="E159" s="1">
        <v>0</v>
      </c>
      <c r="F159" s="1">
        <v>0</v>
      </c>
      <c r="G159" s="2">
        <f t="shared" si="0"/>
        <v>82691296.652319998</v>
      </c>
      <c r="H159" s="2">
        <f t="shared" si="1"/>
        <v>2.000001072883606E-2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7563763</v>
      </c>
      <c r="D160" s="1">
        <f>'PR-RAS'!E164</f>
        <v>9766257.9100000001</v>
      </c>
      <c r="E160" s="1">
        <v>0</v>
      </c>
      <c r="F160" s="1">
        <v>0</v>
      </c>
      <c r="G160" s="2">
        <f t="shared" si="0"/>
        <v>4308308.3323800005</v>
      </c>
      <c r="H160" s="2">
        <f t="shared" si="1"/>
        <v>8.9999999850988388E-2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1376597</v>
      </c>
      <c r="D161" s="1">
        <f>'PR-RAS'!E165</f>
        <v>2681011.15</v>
      </c>
      <c r="E161" s="1">
        <v>0</v>
      </c>
      <c r="F161" s="1">
        <v>0</v>
      </c>
      <c r="G161" s="2">
        <f t="shared" si="0"/>
        <v>1078179.088</v>
      </c>
      <c r="H161" s="2">
        <f t="shared" si="1"/>
        <v>0.14999999990686774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5672296</v>
      </c>
      <c r="D162" s="1">
        <f>'PR-RAS'!E166</f>
        <v>6417916.04</v>
      </c>
      <c r="E162" s="1">
        <v>0</v>
      </c>
      <c r="F162" s="1">
        <v>0</v>
      </c>
      <c r="G162" s="2">
        <f t="shared" si="0"/>
        <v>2979808.6208799998</v>
      </c>
      <c r="H162" s="2">
        <f t="shared" si="1"/>
        <v>4.0000000037252903E-2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485400</v>
      </c>
      <c r="D163" s="1">
        <f>'PR-RAS'!E167</f>
        <v>583773.31999999995</v>
      </c>
      <c r="E163" s="1">
        <v>0</v>
      </c>
      <c r="F163" s="1">
        <v>0</v>
      </c>
      <c r="G163" s="2">
        <f t="shared" si="0"/>
        <v>267777.35567999998</v>
      </c>
      <c r="H163" s="2">
        <f t="shared" si="1"/>
        <v>0.31999999994877726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29470</v>
      </c>
      <c r="D164" s="1">
        <f>'PR-RAS'!E168</f>
        <v>83557.399999999994</v>
      </c>
      <c r="E164" s="1">
        <v>0</v>
      </c>
      <c r="F164" s="1">
        <v>0</v>
      </c>
      <c r="G164" s="2">
        <f t="shared" si="0"/>
        <v>32043.322400000001</v>
      </c>
      <c r="H164" s="2">
        <f t="shared" si="1"/>
        <v>0.39999999999417923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35283033</v>
      </c>
      <c r="D165" s="1">
        <f>'PR-RAS'!E169</f>
        <v>38696315.670000002</v>
      </c>
      <c r="E165" s="1">
        <v>0</v>
      </c>
      <c r="F165" s="1">
        <v>0</v>
      </c>
      <c r="G165" s="2">
        <f t="shared" si="0"/>
        <v>18478808.951760001</v>
      </c>
      <c r="H165" s="2">
        <f t="shared" si="1"/>
        <v>0.32999999821186066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3863936</v>
      </c>
      <c r="D166" s="1">
        <f>'PR-RAS'!E170</f>
        <v>3717790.17</v>
      </c>
      <c r="E166" s="1">
        <v>0</v>
      </c>
      <c r="F166" s="1">
        <v>0</v>
      </c>
      <c r="G166" s="2">
        <f t="shared" si="0"/>
        <v>1864420.1961000001</v>
      </c>
      <c r="H166" s="2">
        <f t="shared" si="1"/>
        <v>0.16999999992549419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12052288</v>
      </c>
      <c r="D167" s="1">
        <f>'PR-RAS'!E171</f>
        <v>13583439.09</v>
      </c>
      <c r="E167" s="1">
        <v>0</v>
      </c>
      <c r="F167" s="1">
        <v>0</v>
      </c>
      <c r="G167" s="2">
        <f t="shared" si="0"/>
        <v>6510381.5858800001</v>
      </c>
      <c r="H167" s="2">
        <f t="shared" si="1"/>
        <v>8.9999999850988388E-2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17386629</v>
      </c>
      <c r="D168" s="1">
        <f>'PR-RAS'!E172</f>
        <v>19384882.050000001</v>
      </c>
      <c r="E168" s="1">
        <v>0</v>
      </c>
      <c r="F168" s="1">
        <v>0</v>
      </c>
      <c r="G168" s="2">
        <f t="shared" si="0"/>
        <v>9378117.6477000006</v>
      </c>
      <c r="H168" s="2">
        <f t="shared" si="1"/>
        <v>5.000000074505806E-2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1055500</v>
      </c>
      <c r="D169" s="1">
        <f>'PR-RAS'!E173</f>
        <v>1191928.98</v>
      </c>
      <c r="E169" s="1">
        <v>0</v>
      </c>
      <c r="F169" s="1">
        <v>0</v>
      </c>
      <c r="G169" s="2">
        <f t="shared" si="0"/>
        <v>577812.13728000002</v>
      </c>
      <c r="H169" s="2">
        <f t="shared" si="1"/>
        <v>2.0000000018626451E-2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551820</v>
      </c>
      <c r="D170" s="1">
        <f>'PR-RAS'!E174</f>
        <v>585775.29</v>
      </c>
      <c r="E170" s="1">
        <v>0</v>
      </c>
      <c r="F170" s="1">
        <v>0</v>
      </c>
      <c r="G170" s="2">
        <f t="shared" si="0"/>
        <v>291249.62802</v>
      </c>
      <c r="H170" s="2">
        <f t="shared" si="1"/>
        <v>0.2900000000372529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372860</v>
      </c>
      <c r="D172" s="1">
        <f>'PR-RAS'!E176</f>
        <v>232500.09</v>
      </c>
      <c r="E172" s="1">
        <v>0</v>
      </c>
      <c r="F172" s="1">
        <v>0</v>
      </c>
      <c r="G172" s="2">
        <f t="shared" si="0"/>
        <v>143274.09078</v>
      </c>
      <c r="H172" s="2">
        <f t="shared" si="1"/>
        <v>8.999999999650754E-2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107535273</v>
      </c>
      <c r="D173" s="1">
        <f>'PR-RAS'!E177</f>
        <v>122587132.78000002</v>
      </c>
      <c r="E173" s="1">
        <v>0</v>
      </c>
      <c r="F173" s="1">
        <v>0</v>
      </c>
      <c r="G173" s="2">
        <f t="shared" si="0"/>
        <v>60666040.632320009</v>
      </c>
      <c r="H173" s="2">
        <f t="shared" si="1"/>
        <v>0.21999998390674591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5651045</v>
      </c>
      <c r="D174" s="1">
        <f>'PR-RAS'!E178</f>
        <v>10377531.119999999</v>
      </c>
      <c r="E174" s="1">
        <v>0</v>
      </c>
      <c r="F174" s="1">
        <v>0</v>
      </c>
      <c r="G174" s="2">
        <f t="shared" si="0"/>
        <v>4568256.5525199994</v>
      </c>
      <c r="H174" s="2">
        <f t="shared" si="1"/>
        <v>0.11999999918043613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60338322</v>
      </c>
      <c r="D175" s="1">
        <f>'PR-RAS'!E179</f>
        <v>69338095.560000002</v>
      </c>
      <c r="E175" s="1">
        <v>0</v>
      </c>
      <c r="F175" s="1">
        <v>0</v>
      </c>
      <c r="G175" s="2">
        <f t="shared" si="0"/>
        <v>34628525.282880001</v>
      </c>
      <c r="H175" s="2">
        <f t="shared" si="1"/>
        <v>0.43999999761581421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3073647</v>
      </c>
      <c r="D176" s="1">
        <f>'PR-RAS'!E180</f>
        <v>3467033.87</v>
      </c>
      <c r="E176" s="1">
        <v>0</v>
      </c>
      <c r="F176" s="1">
        <v>0</v>
      </c>
      <c r="G176" s="2">
        <f t="shared" si="0"/>
        <v>1751350.0795</v>
      </c>
      <c r="H176" s="2">
        <f t="shared" si="1"/>
        <v>0.12999999988824129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4137250</v>
      </c>
      <c r="D177" s="1">
        <f>'PR-RAS'!E181</f>
        <v>4661750.4400000004</v>
      </c>
      <c r="E177" s="1">
        <v>0</v>
      </c>
      <c r="F177" s="1">
        <v>0</v>
      </c>
      <c r="G177" s="2">
        <f t="shared" si="0"/>
        <v>2369092.1548799998</v>
      </c>
      <c r="H177" s="2">
        <f t="shared" si="1"/>
        <v>0.44000000040978193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3370774</v>
      </c>
      <c r="D178" s="1">
        <f>'PR-RAS'!E182</f>
        <v>3213072.64</v>
      </c>
      <c r="E178" s="1">
        <v>0</v>
      </c>
      <c r="F178" s="1">
        <v>0</v>
      </c>
      <c r="G178" s="2">
        <f t="shared" si="0"/>
        <v>1734054.7125600001</v>
      </c>
      <c r="H178" s="2">
        <f t="shared" si="1"/>
        <v>0.35999999986961484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9240137</v>
      </c>
      <c r="D179" s="1">
        <f>'PR-RAS'!E183</f>
        <v>3950482.61</v>
      </c>
      <c r="E179" s="1">
        <v>0</v>
      </c>
      <c r="F179" s="1">
        <v>0</v>
      </c>
      <c r="G179" s="2">
        <f t="shared" si="0"/>
        <v>3051116.1951599997</v>
      </c>
      <c r="H179" s="2">
        <f t="shared" si="1"/>
        <v>0.39000000013038516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12147142</v>
      </c>
      <c r="D180" s="1">
        <f>'PR-RAS'!E184</f>
        <v>13630233.630000001</v>
      </c>
      <c r="E180" s="1">
        <v>0</v>
      </c>
      <c r="F180" s="1">
        <v>0</v>
      </c>
      <c r="G180" s="2">
        <f t="shared" si="0"/>
        <v>7053962.0575400004</v>
      </c>
      <c r="H180" s="2">
        <f t="shared" si="1"/>
        <v>0.36999999918043613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1029050</v>
      </c>
      <c r="D181" s="1">
        <f>'PR-RAS'!E185</f>
        <v>1610041.15</v>
      </c>
      <c r="E181" s="1">
        <v>0</v>
      </c>
      <c r="F181" s="1">
        <v>0</v>
      </c>
      <c r="G181" s="2">
        <f t="shared" si="0"/>
        <v>764843.8139999999</v>
      </c>
      <c r="H181" s="2">
        <f t="shared" si="1"/>
        <v>0.14999999990686774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8547906</v>
      </c>
      <c r="D182" s="1">
        <f>'PR-RAS'!E186</f>
        <v>12338891.76</v>
      </c>
      <c r="E182" s="1">
        <v>0</v>
      </c>
      <c r="F182" s="1">
        <v>0</v>
      </c>
      <c r="G182" s="2">
        <f t="shared" si="0"/>
        <v>6013849.8031199994</v>
      </c>
      <c r="H182" s="2">
        <f t="shared" si="1"/>
        <v>0.24000000022351742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394923</v>
      </c>
      <c r="D183" s="1">
        <f>'PR-RAS'!E187</f>
        <v>544749.15</v>
      </c>
      <c r="E183" s="1">
        <v>0</v>
      </c>
      <c r="F183" s="1">
        <v>0</v>
      </c>
      <c r="G183" s="2">
        <f t="shared" si="0"/>
        <v>270164.67660000001</v>
      </c>
      <c r="H183" s="2">
        <f t="shared" si="1"/>
        <v>0.15000000002328306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6749415</v>
      </c>
      <c r="D184" s="1">
        <f>'PR-RAS'!E188</f>
        <v>11323659.51</v>
      </c>
      <c r="E184" s="1">
        <v>0</v>
      </c>
      <c r="F184" s="1">
        <v>0</v>
      </c>
      <c r="G184" s="2">
        <f t="shared" si="0"/>
        <v>5379602.3256599996</v>
      </c>
      <c r="H184" s="2">
        <f t="shared" si="1"/>
        <v>0.49000000022351742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1671758</v>
      </c>
      <c r="D185" s="1">
        <f>'PR-RAS'!E189</f>
        <v>1557302.27</v>
      </c>
      <c r="E185" s="1">
        <v>0</v>
      </c>
      <c r="F185" s="1">
        <v>0</v>
      </c>
      <c r="G185" s="2">
        <f t="shared" si="0"/>
        <v>880690.70736</v>
      </c>
      <c r="H185" s="2">
        <f t="shared" si="1"/>
        <v>0.27000000001862645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579330</v>
      </c>
      <c r="D186" s="1">
        <f>'PR-RAS'!E190</f>
        <v>546435.71</v>
      </c>
      <c r="E186" s="1">
        <v>0</v>
      </c>
      <c r="F186" s="1">
        <v>0</v>
      </c>
      <c r="G186" s="2">
        <f t="shared" si="0"/>
        <v>309357.26269999996</v>
      </c>
      <c r="H186" s="2">
        <f t="shared" si="1"/>
        <v>0.2900000000372529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786563</v>
      </c>
      <c r="D187" s="1">
        <f>'PR-RAS'!E191</f>
        <v>1048984.78</v>
      </c>
      <c r="E187" s="1">
        <v>0</v>
      </c>
      <c r="F187" s="1">
        <v>0</v>
      </c>
      <c r="G187" s="2">
        <f t="shared" si="0"/>
        <v>536523.05616000004</v>
      </c>
      <c r="H187" s="2">
        <f t="shared" si="1"/>
        <v>0.21999999997206032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209123</v>
      </c>
      <c r="D188" s="1">
        <f>'PR-RAS'!E192</f>
        <v>233712.49</v>
      </c>
      <c r="E188" s="1">
        <v>0</v>
      </c>
      <c r="F188" s="1">
        <v>0</v>
      </c>
      <c r="G188" s="2">
        <f t="shared" si="0"/>
        <v>126514.47226</v>
      </c>
      <c r="H188" s="2">
        <f t="shared" si="1"/>
        <v>0.48999999999068677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535743</v>
      </c>
      <c r="D189" s="1">
        <f>'PR-RAS'!E193</f>
        <v>614180.56999999995</v>
      </c>
      <c r="E189" s="1">
        <v>0</v>
      </c>
      <c r="F189" s="1">
        <v>0</v>
      </c>
      <c r="G189" s="2">
        <f t="shared" si="0"/>
        <v>331651.57831999997</v>
      </c>
      <c r="H189" s="2">
        <f t="shared" si="1"/>
        <v>0.43000000005122274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254944</v>
      </c>
      <c r="D190" s="1">
        <f>'PR-RAS'!E194</f>
        <v>5941723.4500000002</v>
      </c>
      <c r="E190" s="1">
        <v>0</v>
      </c>
      <c r="F190" s="1">
        <v>0</v>
      </c>
      <c r="G190" s="2">
        <f t="shared" si="0"/>
        <v>2294155.8801000002</v>
      </c>
      <c r="H190" s="2">
        <f t="shared" si="1"/>
        <v>0.45000000018626451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2711954</v>
      </c>
      <c r="D191" s="1">
        <f>'PR-RAS'!E195</f>
        <v>1381320.24</v>
      </c>
      <c r="E191" s="1">
        <v>0</v>
      </c>
      <c r="F191" s="1">
        <v>0</v>
      </c>
      <c r="G191" s="2">
        <f t="shared" si="0"/>
        <v>1040172.9512000001</v>
      </c>
      <c r="H191" s="2">
        <f t="shared" si="1"/>
        <v>0.23999999999068677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4737192</v>
      </c>
      <c r="D192" s="1">
        <f>'PR-RAS'!E196</f>
        <v>6186442.7800000003</v>
      </c>
      <c r="E192" s="1">
        <v>0</v>
      </c>
      <c r="F192" s="1">
        <v>0</v>
      </c>
      <c r="G192" s="2">
        <f t="shared" si="0"/>
        <v>3268024.8139600004</v>
      </c>
      <c r="H192" s="2">
        <f t="shared" si="1"/>
        <v>0.21999999973922968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2677382</v>
      </c>
      <c r="D198" s="1">
        <f>'PR-RAS'!E202</f>
        <v>2075480.76</v>
      </c>
      <c r="E198" s="1">
        <v>0</v>
      </c>
      <c r="F198" s="1">
        <v>0</v>
      </c>
      <c r="G198" s="2">
        <f t="shared" si="0"/>
        <v>1345183.67344</v>
      </c>
      <c r="H198" s="2">
        <f t="shared" si="1"/>
        <v>0.23999999999068677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2673569</v>
      </c>
      <c r="D201" s="1">
        <f>'PR-RAS'!E205</f>
        <v>2073080.01</v>
      </c>
      <c r="E201" s="1">
        <v>0</v>
      </c>
      <c r="F201" s="1">
        <v>0</v>
      </c>
      <c r="G201" s="2">
        <f t="shared" si="0"/>
        <v>1363945.804</v>
      </c>
      <c r="H201" s="2">
        <f t="shared" si="1"/>
        <v>1.0000000009313226E-2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3813</v>
      </c>
      <c r="D204" s="1">
        <f>'PR-RAS'!E208</f>
        <v>2400.75</v>
      </c>
      <c r="E204" s="1">
        <v>0</v>
      </c>
      <c r="F204" s="1">
        <v>0</v>
      </c>
      <c r="G204" s="2">
        <f t="shared" si="0"/>
        <v>1748.7435</v>
      </c>
      <c r="H204" s="2">
        <f t="shared" si="1"/>
        <v>0.25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2059810</v>
      </c>
      <c r="D206" s="1">
        <f>'PR-RAS'!E210</f>
        <v>4110962.02</v>
      </c>
      <c r="E206" s="1">
        <v>0</v>
      </c>
      <c r="F206" s="1">
        <v>0</v>
      </c>
      <c r="G206" s="2">
        <f t="shared" si="0"/>
        <v>2107755.4781999998</v>
      </c>
      <c r="H206" s="2">
        <f t="shared" si="1"/>
        <v>2.0000000018626451E-2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869601</v>
      </c>
      <c r="D207" s="1">
        <f>'PR-RAS'!E211</f>
        <v>1073718.51</v>
      </c>
      <c r="E207" s="1">
        <v>0</v>
      </c>
      <c r="F207" s="1">
        <v>0</v>
      </c>
      <c r="G207" s="2">
        <f t="shared" si="0"/>
        <v>621509.83211999992</v>
      </c>
      <c r="H207" s="2">
        <f t="shared" si="1"/>
        <v>0.48999999999068677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370</v>
      </c>
      <c r="D208" s="1">
        <f>'PR-RAS'!E212</f>
        <v>34067.050000000003</v>
      </c>
      <c r="E208" s="1">
        <v>0</v>
      </c>
      <c r="F208" s="1">
        <v>0</v>
      </c>
      <c r="G208" s="2">
        <f t="shared" si="0"/>
        <v>14180.3487</v>
      </c>
      <c r="H208" s="2">
        <f t="shared" si="1"/>
        <v>5.0000000002910383E-2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68870</v>
      </c>
      <c r="D209" s="1">
        <f>'PR-RAS'!E213</f>
        <v>452888.96</v>
      </c>
      <c r="E209" s="1">
        <v>0</v>
      </c>
      <c r="F209" s="1">
        <v>0</v>
      </c>
      <c r="G209" s="2">
        <f t="shared" si="0"/>
        <v>202726.76736</v>
      </c>
      <c r="H209" s="2">
        <f t="shared" si="1"/>
        <v>3.9999999979045242E-2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1120969</v>
      </c>
      <c r="D210" s="1">
        <f>'PR-RAS'!E214</f>
        <v>2550287.5</v>
      </c>
      <c r="E210" s="1">
        <v>0</v>
      </c>
      <c r="F210" s="1">
        <v>0</v>
      </c>
      <c r="G210" s="2">
        <f t="shared" si="0"/>
        <v>1300302.696</v>
      </c>
      <c r="H210" s="2">
        <f t="shared" si="1"/>
        <v>0.5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61755960</v>
      </c>
      <c r="D211" s="1">
        <f>'PR-RAS'!E215</f>
        <v>72750220.489999995</v>
      </c>
      <c r="E211" s="1">
        <v>0</v>
      </c>
      <c r="F211" s="1">
        <v>0</v>
      </c>
      <c r="G211" s="2">
        <f t="shared" si="0"/>
        <v>43523844.205799997</v>
      </c>
      <c r="H211" s="2">
        <f t="shared" si="1"/>
        <v>0.48999999463558197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56644141</v>
      </c>
      <c r="D212" s="1">
        <f>'PR-RAS'!E216</f>
        <v>67271651.599999994</v>
      </c>
      <c r="E212" s="1">
        <v>0</v>
      </c>
      <c r="F212" s="1">
        <v>0</v>
      </c>
      <c r="G212" s="2">
        <f t="shared" si="0"/>
        <v>40340550.726199999</v>
      </c>
      <c r="H212" s="2">
        <f t="shared" si="1"/>
        <v>0.40000000596046448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56644141</v>
      </c>
      <c r="D214" s="1">
        <f>'PR-RAS'!E218</f>
        <v>67271651.599999994</v>
      </c>
      <c r="E214" s="1">
        <v>0</v>
      </c>
      <c r="F214" s="1">
        <v>0</v>
      </c>
      <c r="G214" s="2">
        <f t="shared" si="0"/>
        <v>40722925.614599995</v>
      </c>
      <c r="H214" s="2">
        <f t="shared" si="1"/>
        <v>0.40000000596046448</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5111819</v>
      </c>
      <c r="D215" s="1">
        <f>'PR-RAS'!E219</f>
        <v>5478568.8899999997</v>
      </c>
      <c r="E215" s="1">
        <v>0</v>
      </c>
      <c r="F215" s="1">
        <v>0</v>
      </c>
      <c r="G215" s="2">
        <f t="shared" si="0"/>
        <v>3438756.75092</v>
      </c>
      <c r="H215" s="2">
        <f t="shared" si="1"/>
        <v>0.11000000033527613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4822405</v>
      </c>
      <c r="D217" s="1">
        <f>'PR-RAS'!E221</f>
        <v>5101800.01</v>
      </c>
      <c r="E217" s="1">
        <v>0</v>
      </c>
      <c r="F217" s="1">
        <v>0</v>
      </c>
      <c r="G217" s="2">
        <f t="shared" si="0"/>
        <v>3245617.0843199999</v>
      </c>
      <c r="H217" s="2">
        <f t="shared" si="1"/>
        <v>9.9999997764825821E-3</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289414</v>
      </c>
      <c r="D218" s="1">
        <f>'PR-RAS'!E222</f>
        <v>376768.88</v>
      </c>
      <c r="E218" s="1">
        <v>0</v>
      </c>
      <c r="F218" s="1">
        <v>0</v>
      </c>
      <c r="G218" s="2">
        <f t="shared" si="0"/>
        <v>226320.53192000001</v>
      </c>
      <c r="H218" s="2">
        <f t="shared" si="1"/>
        <v>0.11999999999534339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5734779</v>
      </c>
      <c r="D220" s="1">
        <f>'PR-RAS'!E224</f>
        <v>6763912.4399999995</v>
      </c>
      <c r="E220" s="1">
        <v>0</v>
      </c>
      <c r="F220" s="1">
        <v>0</v>
      </c>
      <c r="G220" s="2">
        <f t="shared" si="0"/>
        <v>4218510.2497199997</v>
      </c>
      <c r="H220" s="2">
        <f t="shared" si="1"/>
        <v>0.43999999947845936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1252546</v>
      </c>
      <c r="D227" s="1">
        <f>'PR-RAS'!E231</f>
        <v>2746271.03</v>
      </c>
      <c r="E227" s="1">
        <v>0</v>
      </c>
      <c r="F227" s="1">
        <v>0</v>
      </c>
      <c r="G227" s="2">
        <f t="shared" si="0"/>
        <v>1524389.9015599999</v>
      </c>
      <c r="H227" s="2">
        <f t="shared" si="1"/>
        <v>2.9999999795109034E-2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71825</v>
      </c>
      <c r="D228" s="1">
        <f>'PR-RAS'!E232</f>
        <v>148219.03</v>
      </c>
      <c r="E228" s="1">
        <v>0</v>
      </c>
      <c r="F228" s="1">
        <v>0</v>
      </c>
      <c r="G228" s="2">
        <f t="shared" si="0"/>
        <v>83595.714619999999</v>
      </c>
      <c r="H228" s="2">
        <f t="shared" si="1"/>
        <v>2.9999999998835847E-2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1180721</v>
      </c>
      <c r="D229" s="1">
        <f>'PR-RAS'!E233</f>
        <v>2598052</v>
      </c>
      <c r="E229" s="1">
        <v>0</v>
      </c>
      <c r="F229" s="1">
        <v>0</v>
      </c>
      <c r="G229" s="2">
        <f t="shared" si="0"/>
        <v>1453916.1</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4482233</v>
      </c>
      <c r="D232" s="1">
        <f>'PR-RAS'!E236</f>
        <v>4017641.41</v>
      </c>
      <c r="E232" s="1">
        <v>0</v>
      </c>
      <c r="F232" s="1">
        <v>0</v>
      </c>
      <c r="G232" s="2">
        <f t="shared" si="0"/>
        <v>2891546.15442</v>
      </c>
      <c r="H232" s="2">
        <f t="shared" si="1"/>
        <v>0.41000000014901161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3646048</v>
      </c>
      <c r="D233" s="1">
        <f>'PR-RAS'!E237</f>
        <v>3872641.41</v>
      </c>
      <c r="E233" s="1">
        <v>0</v>
      </c>
      <c r="F233" s="1">
        <v>0</v>
      </c>
      <c r="G233" s="2">
        <f t="shared" si="0"/>
        <v>2642788.7502400004</v>
      </c>
      <c r="H233" s="2">
        <f t="shared" si="1"/>
        <v>0.41000000014901161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836185</v>
      </c>
      <c r="D234" s="1">
        <f>'PR-RAS'!E238</f>
        <v>145000</v>
      </c>
      <c r="E234" s="1">
        <v>0</v>
      </c>
      <c r="F234" s="1">
        <v>0</v>
      </c>
      <c r="G234" s="2">
        <f t="shared" si="0"/>
        <v>262401.10500000004</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15819939</v>
      </c>
      <c r="D248" s="1">
        <f>'PR-RAS'!E252</f>
        <v>14921304.73</v>
      </c>
      <c r="E248" s="1">
        <v>0</v>
      </c>
      <c r="F248" s="1">
        <v>0</v>
      </c>
      <c r="G248" s="2">
        <f t="shared" si="0"/>
        <v>11278649.469620001</v>
      </c>
      <c r="H248" s="2">
        <f t="shared" si="1"/>
        <v>0.26999999955296516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15819939</v>
      </c>
      <c r="D255" s="1">
        <f>'PR-RAS'!E259</f>
        <v>14921304.73</v>
      </c>
      <c r="E255" s="1">
        <v>0</v>
      </c>
      <c r="F255" s="1">
        <v>0</v>
      </c>
      <c r="G255" s="2">
        <f t="shared" si="0"/>
        <v>11598287.308840001</v>
      </c>
      <c r="H255" s="2">
        <f t="shared" si="1"/>
        <v>0.26999999955296516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9229529</v>
      </c>
      <c r="D256" s="1">
        <f>'PR-RAS'!E260</f>
        <v>9009838.2899999991</v>
      </c>
      <c r="E256" s="1">
        <v>0</v>
      </c>
      <c r="F256" s="1">
        <v>0</v>
      </c>
      <c r="G256" s="2">
        <f t="shared" si="0"/>
        <v>6948547.4228999997</v>
      </c>
      <c r="H256" s="2">
        <f t="shared" si="1"/>
        <v>0.28999999910593033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6590410</v>
      </c>
      <c r="D257" s="1">
        <f>'PR-RAS'!E261</f>
        <v>5911466.4400000004</v>
      </c>
      <c r="E257" s="1">
        <v>0</v>
      </c>
      <c r="F257" s="1">
        <v>0</v>
      </c>
      <c r="G257" s="2">
        <f t="shared" si="0"/>
        <v>4713815.777280001</v>
      </c>
      <c r="H257" s="2">
        <f t="shared" si="1"/>
        <v>0.44000000040978193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56010506</v>
      </c>
      <c r="D259" s="1">
        <f>'PR-RAS'!E263</f>
        <v>52878982.979999997</v>
      </c>
      <c r="E259" s="1">
        <v>0</v>
      </c>
      <c r="F259" s="1">
        <v>0</v>
      </c>
      <c r="G259" s="2">
        <f t="shared" si="0"/>
        <v>41736265.765679993</v>
      </c>
      <c r="H259" s="2">
        <f t="shared" si="1"/>
        <v>2.0000003278255463E-2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28919631</v>
      </c>
      <c r="D260" s="1">
        <f>'PR-RAS'!E264</f>
        <v>28535883.649999999</v>
      </c>
      <c r="E260" s="1">
        <v>0</v>
      </c>
      <c r="F260" s="1">
        <v>0</v>
      </c>
      <c r="G260" s="2">
        <f t="shared" si="0"/>
        <v>22271772.159699999</v>
      </c>
      <c r="H260" s="2">
        <f t="shared" si="1"/>
        <v>0.35000000149011612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28875507</v>
      </c>
      <c r="D261" s="1">
        <f>'PR-RAS'!E265</f>
        <v>28505883.649999999</v>
      </c>
      <c r="E261" s="1">
        <v>0</v>
      </c>
      <c r="F261" s="1">
        <v>0</v>
      </c>
      <c r="G261" s="2">
        <f t="shared" si="0"/>
        <v>22330691.318</v>
      </c>
      <c r="H261" s="2">
        <f t="shared" si="1"/>
        <v>0.35000000149011612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44124</v>
      </c>
      <c r="D262" s="1">
        <f>'PR-RAS'!E266</f>
        <v>0</v>
      </c>
      <c r="E262" s="1">
        <v>0</v>
      </c>
      <c r="F262" s="1">
        <v>0</v>
      </c>
      <c r="G262" s="2">
        <f t="shared" si="0"/>
        <v>11516.364</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30000</v>
      </c>
      <c r="E263" s="1">
        <v>0</v>
      </c>
      <c r="F263" s="1">
        <v>0</v>
      </c>
      <c r="G263" s="2">
        <f t="shared" si="0"/>
        <v>15720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1290213</v>
      </c>
      <c r="D264" s="1">
        <f>'PR-RAS'!E268</f>
        <v>1923380.54</v>
      </c>
      <c r="E264" s="1">
        <v>0</v>
      </c>
      <c r="F264" s="1">
        <v>0</v>
      </c>
      <c r="G264" s="2">
        <f t="shared" si="0"/>
        <v>1351024.18304</v>
      </c>
      <c r="H264" s="2">
        <f t="shared" si="1"/>
        <v>0.4599999999627471</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779133</v>
      </c>
      <c r="D265" s="1">
        <f>'PR-RAS'!E269</f>
        <v>584800</v>
      </c>
      <c r="E265" s="1">
        <v>0</v>
      </c>
      <c r="F265" s="1">
        <v>0</v>
      </c>
      <c r="G265" s="2">
        <f t="shared" ref="G265:G521" si="8">(B265/1000)*(C265*1+D265*2)</f>
        <v>514465.51200000005</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511080</v>
      </c>
      <c r="D266" s="1">
        <f>'PR-RAS'!E270</f>
        <v>1338580.54</v>
      </c>
      <c r="E266" s="1">
        <v>0</v>
      </c>
      <c r="F266" s="1">
        <v>0</v>
      </c>
      <c r="G266" s="2">
        <f t="shared" si="8"/>
        <v>844883.88620000007</v>
      </c>
      <c r="H266" s="2">
        <f t="shared" si="9"/>
        <v>0.4599999999627471</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81852</v>
      </c>
      <c r="D269" s="1">
        <f>'PR-RAS'!E273</f>
        <v>73209.16</v>
      </c>
      <c r="E269" s="1">
        <v>0</v>
      </c>
      <c r="F269" s="1">
        <v>0</v>
      </c>
      <c r="G269" s="2">
        <f t="shared" si="8"/>
        <v>61176.445760000002</v>
      </c>
      <c r="H269" s="2">
        <f t="shared" si="9"/>
        <v>0.16000000000349246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81852</v>
      </c>
      <c r="D270" s="1">
        <f>'PR-RAS'!E274</f>
        <v>73209.16</v>
      </c>
      <c r="E270" s="1">
        <v>0</v>
      </c>
      <c r="F270" s="1">
        <v>0</v>
      </c>
      <c r="G270" s="2">
        <f t="shared" si="8"/>
        <v>61404.716080000006</v>
      </c>
      <c r="H270" s="2">
        <f t="shared" si="9"/>
        <v>0.16000000000349246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25718810</v>
      </c>
      <c r="D275" s="1">
        <f>'PR-RAS'!E279</f>
        <v>22346509.629999999</v>
      </c>
      <c r="E275" s="1">
        <v>0</v>
      </c>
      <c r="F275" s="1">
        <v>0</v>
      </c>
      <c r="G275" s="2">
        <f t="shared" si="8"/>
        <v>19292841.217239998</v>
      </c>
      <c r="H275" s="2">
        <f t="shared" si="9"/>
        <v>0.37000000104308128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23759989</v>
      </c>
      <c r="D276" s="1">
        <f>'PR-RAS'!E280</f>
        <v>21186509.629999999</v>
      </c>
      <c r="E276" s="1">
        <v>0</v>
      </c>
      <c r="F276" s="1">
        <v>0</v>
      </c>
      <c r="G276" s="2">
        <f t="shared" si="8"/>
        <v>18186577.271500003</v>
      </c>
      <c r="H276" s="2">
        <f t="shared" si="9"/>
        <v>0.37000000104308128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1958821</v>
      </c>
      <c r="D277" s="1">
        <f>'PR-RAS'!E281</f>
        <v>1160000</v>
      </c>
      <c r="E277" s="1">
        <v>0</v>
      </c>
      <c r="F277" s="1">
        <v>0</v>
      </c>
      <c r="G277" s="2">
        <f t="shared" si="8"/>
        <v>1180954.5960000001</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1120</v>
      </c>
      <c r="D281" s="1">
        <f>'PR-RAS'!E285</f>
        <v>0</v>
      </c>
      <c r="E281" s="1">
        <v>0</v>
      </c>
      <c r="F281" s="1">
        <v>0</v>
      </c>
      <c r="G281" s="2">
        <f t="shared" si="8"/>
        <v>313.60000000000002</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1120</v>
      </c>
      <c r="D282" s="1">
        <f>'PR-RAS'!E286</f>
        <v>0</v>
      </c>
      <c r="E282" s="1">
        <v>0</v>
      </c>
      <c r="F282" s="1">
        <v>0</v>
      </c>
      <c r="G282" s="2">
        <f t="shared" si="8"/>
        <v>314.72000000000003</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585879096</v>
      </c>
      <c r="D285" s="1">
        <f>'PR-RAS'!E289</f>
        <v>639011559.82000005</v>
      </c>
      <c r="E285" s="1">
        <v>0</v>
      </c>
      <c r="F285" s="1">
        <v>0</v>
      </c>
      <c r="G285" s="2">
        <f t="shared" si="8"/>
        <v>529348229.24175996</v>
      </c>
      <c r="H285" s="2">
        <f t="shared" si="9"/>
        <v>0.1799999475479126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130025761</v>
      </c>
      <c r="D286" s="1">
        <f>'PR-RAS'!E290</f>
        <v>185175125.51000011</v>
      </c>
      <c r="E286" s="1">
        <v>0</v>
      </c>
      <c r="F286" s="1">
        <v>0</v>
      </c>
      <c r="G286" s="2">
        <f t="shared" si="8"/>
        <v>142607163.42570004</v>
      </c>
      <c r="H286" s="2">
        <f t="shared" si="9"/>
        <v>0.48999989032745361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33524358</v>
      </c>
      <c r="D288" s="1">
        <f>'PR-RAS'!E292</f>
        <v>25995478.649999999</v>
      </c>
      <c r="E288" s="1">
        <v>0</v>
      </c>
      <c r="F288" s="1">
        <v>0</v>
      </c>
      <c r="G288" s="2">
        <f t="shared" si="8"/>
        <v>24542895.491099998</v>
      </c>
      <c r="H288" s="2">
        <f t="shared" si="9"/>
        <v>0.35000000149011612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29325164</v>
      </c>
      <c r="D290" s="1">
        <f>'PR-RAS'!E294</f>
        <v>22823521.02</v>
      </c>
      <c r="E290" s="1">
        <v>0</v>
      </c>
      <c r="F290" s="1">
        <v>0</v>
      </c>
      <c r="G290" s="2">
        <f t="shared" si="8"/>
        <v>21666967.545559995</v>
      </c>
      <c r="H290" s="2">
        <f t="shared" si="9"/>
        <v>1.9999999552965164E-2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600644</v>
      </c>
      <c r="D291" s="1">
        <f>'PR-RAS'!E295</f>
        <v>642942.65</v>
      </c>
      <c r="E291" s="1">
        <v>0</v>
      </c>
      <c r="F291" s="1">
        <v>0</v>
      </c>
      <c r="G291" s="2">
        <f t="shared" si="8"/>
        <v>547093.49699999997</v>
      </c>
      <c r="H291" s="2">
        <f t="shared" si="9"/>
        <v>0.34999999997671694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21505210</v>
      </c>
      <c r="D293" s="1">
        <f>'PR-RAS'!E298</f>
        <v>19243010.229999997</v>
      </c>
      <c r="E293" s="1">
        <v>0</v>
      </c>
      <c r="F293" s="1">
        <v>0</v>
      </c>
      <c r="G293" s="2">
        <f t="shared" si="8"/>
        <v>17517439.294319998</v>
      </c>
      <c r="H293" s="2">
        <f t="shared" si="9"/>
        <v>0.22999999672174454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11547726</v>
      </c>
      <c r="D294" s="1">
        <f>'PR-RAS'!E299</f>
        <v>5121122.2699999996</v>
      </c>
      <c r="E294" s="1">
        <v>0</v>
      </c>
      <c r="F294" s="1">
        <v>0</v>
      </c>
      <c r="G294" s="2">
        <f t="shared" si="8"/>
        <v>6384461.3682199996</v>
      </c>
      <c r="H294" s="2">
        <f t="shared" si="9"/>
        <v>0.26999999955296516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11547726</v>
      </c>
      <c r="D295" s="1">
        <f>'PR-RAS'!E300</f>
        <v>5121122.2699999996</v>
      </c>
      <c r="E295" s="1">
        <v>0</v>
      </c>
      <c r="F295" s="1">
        <v>0</v>
      </c>
      <c r="G295" s="2">
        <f t="shared" si="8"/>
        <v>6406251.3387599997</v>
      </c>
      <c r="H295" s="2">
        <f t="shared" si="9"/>
        <v>0.26999999955296516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11547726</v>
      </c>
      <c r="D296" s="1">
        <f>'PR-RAS'!E301</f>
        <v>5121122.2699999996</v>
      </c>
      <c r="E296" s="1">
        <v>0</v>
      </c>
      <c r="F296" s="1">
        <v>0</v>
      </c>
      <c r="G296" s="2">
        <f t="shared" si="8"/>
        <v>6428041.3092999998</v>
      </c>
      <c r="H296" s="2">
        <f t="shared" si="9"/>
        <v>0.26999999955296516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9957484</v>
      </c>
      <c r="D306" s="1">
        <f>'PR-RAS'!E311</f>
        <v>14121887.959999999</v>
      </c>
      <c r="E306" s="1">
        <v>0</v>
      </c>
      <c r="F306" s="1">
        <v>0</v>
      </c>
      <c r="G306" s="2">
        <f t="shared" si="8"/>
        <v>11651384.275600001</v>
      </c>
      <c r="H306" s="2">
        <f t="shared" si="9"/>
        <v>4.0000000968575478E-2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9822822</v>
      </c>
      <c r="D307" s="1">
        <f>'PR-RAS'!E312</f>
        <v>14083786.469999999</v>
      </c>
      <c r="E307" s="1">
        <v>0</v>
      </c>
      <c r="F307" s="1">
        <v>0</v>
      </c>
      <c r="G307" s="2">
        <f t="shared" si="8"/>
        <v>11625060.851639999</v>
      </c>
      <c r="H307" s="2">
        <f t="shared" si="9"/>
        <v>0.4699999988079071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2922380</v>
      </c>
      <c r="D308" s="1">
        <f>'PR-RAS'!E313</f>
        <v>3908279.11</v>
      </c>
      <c r="E308" s="1">
        <v>0</v>
      </c>
      <c r="F308" s="1">
        <v>0</v>
      </c>
      <c r="G308" s="2">
        <f t="shared" si="8"/>
        <v>3296854.0335399997</v>
      </c>
      <c r="H308" s="2">
        <f t="shared" si="9"/>
        <v>0.10999999986961484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6900442</v>
      </c>
      <c r="D309" s="1">
        <f>'PR-RAS'!E314</f>
        <v>10175507.359999999</v>
      </c>
      <c r="E309" s="1">
        <v>0</v>
      </c>
      <c r="F309" s="1">
        <v>0</v>
      </c>
      <c r="G309" s="2">
        <f t="shared" si="8"/>
        <v>8393448.66976</v>
      </c>
      <c r="H309" s="2">
        <f t="shared" si="9"/>
        <v>0.35999999940395355</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31626</v>
      </c>
      <c r="D312" s="1">
        <f>'PR-RAS'!E317</f>
        <v>13890</v>
      </c>
      <c r="E312" s="1">
        <v>0</v>
      </c>
      <c r="F312" s="1">
        <v>0</v>
      </c>
      <c r="G312" s="2">
        <f t="shared" si="8"/>
        <v>18475.266</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14219</v>
      </c>
      <c r="D313" s="1">
        <f>'PR-RAS'!E318</f>
        <v>4380</v>
      </c>
      <c r="E313" s="1">
        <v>0</v>
      </c>
      <c r="F313" s="1">
        <v>0</v>
      </c>
      <c r="G313" s="2">
        <f t="shared" si="8"/>
        <v>7169.4480000000003</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14058</v>
      </c>
      <c r="D314" s="1">
        <f>'PR-RAS'!E319</f>
        <v>3510</v>
      </c>
      <c r="E314" s="1">
        <v>0</v>
      </c>
      <c r="F314" s="1">
        <v>0</v>
      </c>
      <c r="G314" s="2">
        <f t="shared" si="8"/>
        <v>6597.4139999999998</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3349</v>
      </c>
      <c r="D319" s="1">
        <f>'PR-RAS'!E324</f>
        <v>6000</v>
      </c>
      <c r="E319" s="1">
        <v>0</v>
      </c>
      <c r="F319" s="1">
        <v>0</v>
      </c>
      <c r="G319" s="2">
        <f t="shared" si="8"/>
        <v>4880.982</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103036</v>
      </c>
      <c r="D321" s="1">
        <f>'PR-RAS'!E326</f>
        <v>24211.49</v>
      </c>
      <c r="E321" s="1">
        <v>0</v>
      </c>
      <c r="F321" s="1">
        <v>0</v>
      </c>
      <c r="G321" s="2">
        <f t="shared" si="8"/>
        <v>48466.873600000006</v>
      </c>
      <c r="H321" s="2">
        <f t="shared" si="9"/>
        <v>0.49000000000160071</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103036</v>
      </c>
      <c r="D322" s="1">
        <f>'PR-RAS'!E327</f>
        <v>24211.49</v>
      </c>
      <c r="E322" s="1">
        <v>0</v>
      </c>
      <c r="F322" s="1">
        <v>0</v>
      </c>
      <c r="G322" s="2">
        <f t="shared" si="8"/>
        <v>48618.332580000002</v>
      </c>
      <c r="H322" s="2">
        <f t="shared" si="9"/>
        <v>0.49000000000160071</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146763682</v>
      </c>
      <c r="D345" s="1">
        <f>'PR-RAS'!E350</f>
        <v>209577113.19</v>
      </c>
      <c r="E345" s="1">
        <v>0</v>
      </c>
      <c r="F345" s="1">
        <v>0</v>
      </c>
      <c r="G345" s="2">
        <f t="shared" si="8"/>
        <v>194675760.48271999</v>
      </c>
      <c r="H345" s="2">
        <f t="shared" si="9"/>
        <v>0.18999999761581421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6391405</v>
      </c>
      <c r="D346" s="1">
        <f>'PR-RAS'!E351</f>
        <v>6535504.1899999995</v>
      </c>
      <c r="E346" s="1">
        <v>0</v>
      </c>
      <c r="F346" s="1">
        <v>0</v>
      </c>
      <c r="G346" s="2">
        <f t="shared" si="8"/>
        <v>6714532.6160999993</v>
      </c>
      <c r="H346" s="2">
        <f t="shared" si="9"/>
        <v>0.18999999947845936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4480000</v>
      </c>
      <c r="D347" s="1">
        <f>'PR-RAS'!E352</f>
        <v>4633450</v>
      </c>
      <c r="E347" s="1">
        <v>0</v>
      </c>
      <c r="F347" s="1">
        <v>0</v>
      </c>
      <c r="G347" s="2">
        <f t="shared" si="8"/>
        <v>4756427.3999999994</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4480000</v>
      </c>
      <c r="D348" s="1">
        <f>'PR-RAS'!E353</f>
        <v>4633450</v>
      </c>
      <c r="E348" s="1">
        <v>0</v>
      </c>
      <c r="F348" s="1">
        <v>0</v>
      </c>
      <c r="G348" s="2">
        <f t="shared" si="8"/>
        <v>4770174.3</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1911405</v>
      </c>
      <c r="D351" s="1">
        <f>'PR-RAS'!E356</f>
        <v>1902054.19</v>
      </c>
      <c r="E351" s="1">
        <v>0</v>
      </c>
      <c r="F351" s="1">
        <v>0</v>
      </c>
      <c r="G351" s="2">
        <f t="shared" si="8"/>
        <v>2000429.6829999997</v>
      </c>
      <c r="H351" s="2">
        <f t="shared" si="9"/>
        <v>0.18999999994412065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3546</v>
      </c>
      <c r="D354" s="1">
        <f>'PR-RAS'!E359</f>
        <v>10853.38</v>
      </c>
      <c r="E354" s="1">
        <v>0</v>
      </c>
      <c r="F354" s="1">
        <v>0</v>
      </c>
      <c r="G354" s="2">
        <f t="shared" si="8"/>
        <v>8914.2242799999985</v>
      </c>
      <c r="H354" s="2">
        <f t="shared" si="9"/>
        <v>0.37999999999919964</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1907859</v>
      </c>
      <c r="D357" s="1">
        <f>'PR-RAS'!E362</f>
        <v>1891200.81</v>
      </c>
      <c r="E357" s="1">
        <v>0</v>
      </c>
      <c r="F357" s="1">
        <v>0</v>
      </c>
      <c r="G357" s="2">
        <f t="shared" si="8"/>
        <v>2025732.7807199999</v>
      </c>
      <c r="H357" s="2">
        <f t="shared" si="9"/>
        <v>0.18999999994412065</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123318102</v>
      </c>
      <c r="D358" s="1">
        <f>'PR-RAS'!E363</f>
        <v>165209472.19</v>
      </c>
      <c r="E358" s="1">
        <v>0</v>
      </c>
      <c r="F358" s="1">
        <v>0</v>
      </c>
      <c r="G358" s="2">
        <f t="shared" si="8"/>
        <v>161984125.55765998</v>
      </c>
      <c r="H358" s="2">
        <f t="shared" si="9"/>
        <v>0.18999999761581421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114080457</v>
      </c>
      <c r="D359" s="1">
        <f>'PR-RAS'!E364</f>
        <v>154632581.5</v>
      </c>
      <c r="E359" s="1">
        <v>0</v>
      </c>
      <c r="F359" s="1">
        <v>0</v>
      </c>
      <c r="G359" s="2">
        <f t="shared" si="8"/>
        <v>151557731.96000001</v>
      </c>
      <c r="H359" s="2">
        <f t="shared" si="9"/>
        <v>0.5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14339306</v>
      </c>
      <c r="D360" s="1">
        <f>'PR-RAS'!E365</f>
        <v>13938744.93</v>
      </c>
      <c r="E360" s="1">
        <v>0</v>
      </c>
      <c r="F360" s="1">
        <v>0</v>
      </c>
      <c r="G360" s="2">
        <f t="shared" si="8"/>
        <v>15155829.713739999</v>
      </c>
      <c r="H360" s="2">
        <f t="shared" si="9"/>
        <v>7.0000000298023224E-2</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8470405</v>
      </c>
      <c r="D361" s="1">
        <f>'PR-RAS'!E366</f>
        <v>8774360.1699999999</v>
      </c>
      <c r="E361" s="1">
        <v>0</v>
      </c>
      <c r="F361" s="1">
        <v>0</v>
      </c>
      <c r="G361" s="2">
        <f t="shared" si="8"/>
        <v>9366885.1223999988</v>
      </c>
      <c r="H361" s="2">
        <f t="shared" si="9"/>
        <v>0.16999999992549419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9848759</v>
      </c>
      <c r="D362" s="1">
        <f>'PR-RAS'!E367</f>
        <v>36793914.380000003</v>
      </c>
      <c r="E362" s="1">
        <v>0</v>
      </c>
      <c r="F362" s="1">
        <v>0</v>
      </c>
      <c r="G362" s="2">
        <f t="shared" si="8"/>
        <v>30120608.181360003</v>
      </c>
      <c r="H362" s="2">
        <f t="shared" si="9"/>
        <v>0.38000000268220901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81421987</v>
      </c>
      <c r="D363" s="1">
        <f>'PR-RAS'!E368</f>
        <v>95125562.019999996</v>
      </c>
      <c r="E363" s="1">
        <v>0</v>
      </c>
      <c r="F363" s="1">
        <v>0</v>
      </c>
      <c r="G363" s="2">
        <f t="shared" si="8"/>
        <v>98345666.196479976</v>
      </c>
      <c r="H363" s="2">
        <f t="shared" si="9"/>
        <v>1.9999995827674866E-2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5963455</v>
      </c>
      <c r="D364" s="1">
        <f>'PR-RAS'!E369</f>
        <v>8342400.1100000013</v>
      </c>
      <c r="E364" s="1">
        <v>0</v>
      </c>
      <c r="F364" s="1">
        <v>0</v>
      </c>
      <c r="G364" s="2">
        <f t="shared" si="8"/>
        <v>8221316.6448600003</v>
      </c>
      <c r="H364" s="2">
        <f t="shared" si="9"/>
        <v>0.1100000012665987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2797879</v>
      </c>
      <c r="D365" s="1">
        <f>'PR-RAS'!E370</f>
        <v>4080425.22</v>
      </c>
      <c r="E365" s="1">
        <v>0</v>
      </c>
      <c r="F365" s="1">
        <v>0</v>
      </c>
      <c r="G365" s="2">
        <f t="shared" si="8"/>
        <v>3988977.5161600006</v>
      </c>
      <c r="H365" s="2">
        <f t="shared" si="9"/>
        <v>0.22000000020489097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617887</v>
      </c>
      <c r="D366" s="1">
        <f>'PR-RAS'!E371</f>
        <v>120320.4</v>
      </c>
      <c r="E366" s="1">
        <v>0</v>
      </c>
      <c r="F366" s="1">
        <v>0</v>
      </c>
      <c r="G366" s="2">
        <f t="shared" si="8"/>
        <v>313362.647</v>
      </c>
      <c r="H366" s="2">
        <f t="shared" si="9"/>
        <v>0.39999999999417923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632610</v>
      </c>
      <c r="D367" s="1">
        <f>'PR-RAS'!E372</f>
        <v>492672.69</v>
      </c>
      <c r="E367" s="1">
        <v>0</v>
      </c>
      <c r="F367" s="1">
        <v>0</v>
      </c>
      <c r="G367" s="2">
        <f t="shared" si="8"/>
        <v>592171.66907999991</v>
      </c>
      <c r="H367" s="2">
        <f t="shared" si="9"/>
        <v>0.30999999999767169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2200</v>
      </c>
      <c r="D368" s="1">
        <f>'PR-RAS'!E373</f>
        <v>25729.65</v>
      </c>
      <c r="E368" s="1">
        <v>0</v>
      </c>
      <c r="F368" s="1">
        <v>0</v>
      </c>
      <c r="G368" s="2">
        <f t="shared" si="8"/>
        <v>19692.963100000001</v>
      </c>
      <c r="H368" s="2">
        <f t="shared" si="9"/>
        <v>0.34999999999854481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70692</v>
      </c>
      <c r="D369" s="1">
        <f>'PR-RAS'!E374</f>
        <v>306763.75</v>
      </c>
      <c r="E369" s="1">
        <v>0</v>
      </c>
      <c r="F369" s="1">
        <v>0</v>
      </c>
      <c r="G369" s="2">
        <f t="shared" si="8"/>
        <v>251792.77599999998</v>
      </c>
      <c r="H369" s="2">
        <f t="shared" si="9"/>
        <v>0.25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126770</v>
      </c>
      <c r="D370" s="1">
        <f>'PR-RAS'!E375</f>
        <v>700680.61</v>
      </c>
      <c r="E370" s="1">
        <v>0</v>
      </c>
      <c r="F370" s="1">
        <v>0</v>
      </c>
      <c r="G370" s="2">
        <f t="shared" si="8"/>
        <v>563880.42018000002</v>
      </c>
      <c r="H370" s="2">
        <f t="shared" si="9"/>
        <v>0.39000000001396984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1715417</v>
      </c>
      <c r="D371" s="1">
        <f>'PR-RAS'!E376</f>
        <v>2615807.79</v>
      </c>
      <c r="E371" s="1">
        <v>0</v>
      </c>
      <c r="F371" s="1">
        <v>0</v>
      </c>
      <c r="G371" s="2">
        <f t="shared" si="8"/>
        <v>2570402.0545999999</v>
      </c>
      <c r="H371" s="2">
        <f t="shared" si="9"/>
        <v>0.2099999999627471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1051338</v>
      </c>
      <c r="D373" s="1">
        <f>'PR-RAS'!E378</f>
        <v>233199</v>
      </c>
      <c r="E373" s="1">
        <v>0</v>
      </c>
      <c r="F373" s="1">
        <v>0</v>
      </c>
      <c r="G373" s="2">
        <f t="shared" si="8"/>
        <v>564597.79200000002</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1051338</v>
      </c>
      <c r="D374" s="1">
        <f>'PR-RAS'!E379</f>
        <v>233199</v>
      </c>
      <c r="E374" s="1">
        <v>0</v>
      </c>
      <c r="F374" s="1">
        <v>0</v>
      </c>
      <c r="G374" s="2">
        <f t="shared" si="8"/>
        <v>566115.52800000005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1951106</v>
      </c>
      <c r="D378" s="1">
        <f>'PR-RAS'!E383</f>
        <v>1734468.2</v>
      </c>
      <c r="E378" s="1">
        <v>0</v>
      </c>
      <c r="F378" s="1">
        <v>0</v>
      </c>
      <c r="G378" s="2">
        <f t="shared" si="8"/>
        <v>2043355.9848000002</v>
      </c>
      <c r="H378" s="2">
        <f t="shared" si="9"/>
        <v>0.19999999995343387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1951106</v>
      </c>
      <c r="D379" s="1">
        <f>'PR-RAS'!E384</f>
        <v>1734468.2</v>
      </c>
      <c r="E379" s="1">
        <v>0</v>
      </c>
      <c r="F379" s="1">
        <v>0</v>
      </c>
      <c r="G379" s="2">
        <f t="shared" si="8"/>
        <v>2048776.0272000001</v>
      </c>
      <c r="H379" s="2">
        <f t="shared" si="9"/>
        <v>0.19999999995343387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149912</v>
      </c>
      <c r="D383" s="1">
        <f>'PR-RAS'!E388</f>
        <v>74998.38</v>
      </c>
      <c r="E383" s="1">
        <v>0</v>
      </c>
      <c r="F383" s="1">
        <v>0</v>
      </c>
      <c r="G383" s="2">
        <f t="shared" si="8"/>
        <v>114565.14632</v>
      </c>
      <c r="H383" s="2">
        <f t="shared" si="9"/>
        <v>0.38000000000465661</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149912</v>
      </c>
      <c r="D384" s="1">
        <f>'PR-RAS'!E389</f>
        <v>74998.38</v>
      </c>
      <c r="E384" s="1">
        <v>0</v>
      </c>
      <c r="F384" s="1">
        <v>0</v>
      </c>
      <c r="G384" s="2">
        <f t="shared" si="8"/>
        <v>114865.05508000001</v>
      </c>
      <c r="H384" s="2">
        <f t="shared" si="9"/>
        <v>0.38000000000465661</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121834</v>
      </c>
      <c r="D386" s="1">
        <f>'PR-RAS'!E391</f>
        <v>191825</v>
      </c>
      <c r="E386" s="1">
        <v>0</v>
      </c>
      <c r="F386" s="1">
        <v>0</v>
      </c>
      <c r="G386" s="2">
        <f t="shared" si="8"/>
        <v>194611.34</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33709</v>
      </c>
      <c r="D388" s="1">
        <f>'PR-RAS'!E393</f>
        <v>51325</v>
      </c>
      <c r="E388" s="1">
        <v>0</v>
      </c>
      <c r="F388" s="1">
        <v>0</v>
      </c>
      <c r="G388" s="2">
        <f t="shared" si="8"/>
        <v>52770.933000000005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88125</v>
      </c>
      <c r="D389" s="1">
        <f>'PR-RAS'!E394</f>
        <v>140500</v>
      </c>
      <c r="E389" s="1">
        <v>0</v>
      </c>
      <c r="F389" s="1">
        <v>0</v>
      </c>
      <c r="G389" s="2">
        <f t="shared" si="8"/>
        <v>143220.5</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17054175</v>
      </c>
      <c r="D397" s="1">
        <f>'PR-RAS'!E402</f>
        <v>37832136.809999995</v>
      </c>
      <c r="E397" s="1">
        <v>0</v>
      </c>
      <c r="F397" s="1">
        <v>0</v>
      </c>
      <c r="G397" s="2">
        <f t="shared" si="8"/>
        <v>36716505.653519996</v>
      </c>
      <c r="H397" s="2">
        <f t="shared" si="9"/>
        <v>0.19000000506639481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11263517</v>
      </c>
      <c r="D398" s="1">
        <f>'PR-RAS'!E403</f>
        <v>37816635.119999997</v>
      </c>
      <c r="E398" s="1">
        <v>0</v>
      </c>
      <c r="F398" s="1">
        <v>0</v>
      </c>
      <c r="G398" s="2">
        <f t="shared" si="8"/>
        <v>34498024.534280002</v>
      </c>
      <c r="H398" s="2">
        <f t="shared" si="9"/>
        <v>0.11999999731779099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95841</v>
      </c>
      <c r="D399" s="1">
        <f>'PR-RAS'!E404</f>
        <v>15501.69</v>
      </c>
      <c r="E399" s="1">
        <v>0</v>
      </c>
      <c r="F399" s="1">
        <v>0</v>
      </c>
      <c r="G399" s="2">
        <f t="shared" si="8"/>
        <v>50484.063240000003</v>
      </c>
      <c r="H399" s="2">
        <f t="shared" si="9"/>
        <v>0.30999999999949068</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5694817</v>
      </c>
      <c r="D401" s="1">
        <f>'PR-RAS'!E406</f>
        <v>0</v>
      </c>
      <c r="E401" s="1">
        <v>0</v>
      </c>
      <c r="F401" s="1">
        <v>0</v>
      </c>
      <c r="G401" s="2">
        <f t="shared" si="8"/>
        <v>2277926.8000000003</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125258472</v>
      </c>
      <c r="D403" s="1">
        <f>'PR-RAS'!E408</f>
        <v>190334102.96000001</v>
      </c>
      <c r="E403" s="1">
        <v>0</v>
      </c>
      <c r="F403" s="1">
        <v>0</v>
      </c>
      <c r="G403" s="2">
        <f t="shared" si="8"/>
        <v>203382524.52384001</v>
      </c>
      <c r="H403" s="2">
        <f t="shared" si="9"/>
        <v>3.9999991655349731E-2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2847591</v>
      </c>
      <c r="D405" s="1">
        <f>'PR-RAS'!E410</f>
        <v>5410704.9400000004</v>
      </c>
      <c r="E405" s="1">
        <v>0</v>
      </c>
      <c r="F405" s="1">
        <v>0</v>
      </c>
      <c r="G405" s="2">
        <f t="shared" si="8"/>
        <v>5522276.3555200007</v>
      </c>
      <c r="H405" s="2">
        <f t="shared" si="9"/>
        <v>5.9999999590218067E-2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5985582</v>
      </c>
      <c r="D406" s="1">
        <f>'PR-RAS'!E411</f>
        <v>2479936.75</v>
      </c>
      <c r="E406" s="1">
        <v>0</v>
      </c>
      <c r="F406" s="1">
        <v>0</v>
      </c>
      <c r="G406" s="2">
        <f t="shared" si="8"/>
        <v>4432909.4775</v>
      </c>
      <c r="H406" s="2">
        <f t="shared" si="9"/>
        <v>0.25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737410067</v>
      </c>
      <c r="D407" s="1">
        <f>'PR-RAS'!E412</f>
        <v>843429695.56000018</v>
      </c>
      <c r="E407" s="1">
        <v>0</v>
      </c>
      <c r="F407" s="1">
        <v>0</v>
      </c>
      <c r="G407" s="2">
        <f t="shared" si="8"/>
        <v>984253399.99672019</v>
      </c>
      <c r="H407" s="2">
        <f t="shared" si="9"/>
        <v>0.43999981880187988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732642778</v>
      </c>
      <c r="D408" s="1">
        <f>'PR-RAS'!E413</f>
        <v>848588673.00999999</v>
      </c>
      <c r="E408" s="1">
        <v>0</v>
      </c>
      <c r="F408" s="1">
        <v>0</v>
      </c>
      <c r="G408" s="2">
        <f t="shared" si="8"/>
        <v>988936790.4761399</v>
      </c>
      <c r="H408" s="2">
        <f t="shared" si="9"/>
        <v>9.9999904632568359E-3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4767289</v>
      </c>
      <c r="D409" s="1">
        <f>'PR-RAS'!E414</f>
        <v>0</v>
      </c>
      <c r="E409" s="1">
        <v>0</v>
      </c>
      <c r="F409" s="1">
        <v>0</v>
      </c>
      <c r="G409" s="2">
        <f t="shared" si="8"/>
        <v>1945053.9119999998</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5158977.4499998093</v>
      </c>
      <c r="E410" s="1">
        <v>0</v>
      </c>
      <c r="F410" s="1">
        <v>0</v>
      </c>
      <c r="G410" s="2">
        <f t="shared" si="8"/>
        <v>4220043.5540998438</v>
      </c>
      <c r="H410" s="2">
        <f t="shared" si="9"/>
        <v>0.44999980926513672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30676767</v>
      </c>
      <c r="D411" s="1">
        <f>'PR-RAS'!E416</f>
        <v>20584773.709999997</v>
      </c>
      <c r="E411" s="1">
        <v>0</v>
      </c>
      <c r="F411" s="1">
        <v>0</v>
      </c>
      <c r="G411" s="2">
        <f t="shared" si="8"/>
        <v>29456988.912199993</v>
      </c>
      <c r="H411" s="2">
        <f t="shared" si="9"/>
        <v>0.29000000283122063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35310746</v>
      </c>
      <c r="D413" s="1">
        <f>'PR-RAS'!E418</f>
        <v>25303457.77</v>
      </c>
      <c r="E413" s="1">
        <v>0</v>
      </c>
      <c r="F413" s="1">
        <v>0</v>
      </c>
      <c r="G413" s="2">
        <f t="shared" si="8"/>
        <v>35398076.554479994</v>
      </c>
      <c r="H413" s="2">
        <f t="shared" si="9"/>
        <v>0.23000000044703484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32894132</v>
      </c>
      <c r="D414" s="1">
        <f>'PR-RAS'!E420</f>
        <v>185542394.23000002</v>
      </c>
      <c r="E414" s="1">
        <v>0</v>
      </c>
      <c r="F414" s="1">
        <v>0</v>
      </c>
      <c r="G414" s="2">
        <f t="shared" si="8"/>
        <v>166843294.14998001</v>
      </c>
      <c r="H414" s="2">
        <f t="shared" si="9"/>
        <v>0.23000001907348633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155604.4</v>
      </c>
      <c r="E466" s="1">
        <v>0</v>
      </c>
      <c r="F466" s="1">
        <v>0</v>
      </c>
      <c r="G466" s="2">
        <f t="shared" si="8"/>
        <v>144712.092</v>
      </c>
      <c r="H466" s="2">
        <f t="shared" si="9"/>
        <v>0.39999999999417923</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155604.4</v>
      </c>
      <c r="E475" s="1">
        <v>0</v>
      </c>
      <c r="F475" s="1">
        <v>0</v>
      </c>
      <c r="G475" s="2">
        <f t="shared" si="8"/>
        <v>147512.9712</v>
      </c>
      <c r="H475" s="2">
        <f t="shared" si="9"/>
        <v>0.39999999999417923</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155604.4</v>
      </c>
      <c r="E476" s="1">
        <v>0</v>
      </c>
      <c r="F476" s="1">
        <v>0</v>
      </c>
      <c r="G476" s="2">
        <f t="shared" si="8"/>
        <v>147824.18</v>
      </c>
      <c r="H476" s="2">
        <f t="shared" si="9"/>
        <v>0.39999999999417923</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32894132</v>
      </c>
      <c r="D478" s="1">
        <f>'PR-RAS'!E484</f>
        <v>185386789.83000001</v>
      </c>
      <c r="E478" s="1">
        <v>0</v>
      </c>
      <c r="F478" s="1">
        <v>0</v>
      </c>
      <c r="G478" s="2">
        <f t="shared" si="8"/>
        <v>192549498.46182001</v>
      </c>
      <c r="H478" s="2">
        <f t="shared" si="9"/>
        <v>0.16999998688697815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32894132</v>
      </c>
      <c r="D489" s="1">
        <f>'PR-RAS'!E495</f>
        <v>185386789.83000001</v>
      </c>
      <c r="E489" s="1">
        <v>0</v>
      </c>
      <c r="F489" s="1">
        <v>0</v>
      </c>
      <c r="G489" s="2">
        <f t="shared" si="8"/>
        <v>196989843.29008001</v>
      </c>
      <c r="H489" s="2">
        <f t="shared" si="9"/>
        <v>0.16999998688697815</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32894132</v>
      </c>
      <c r="D490" s="1">
        <f>'PR-RAS'!E496</f>
        <v>185386789.83000001</v>
      </c>
      <c r="E490" s="1">
        <v>0</v>
      </c>
      <c r="F490" s="1">
        <v>0</v>
      </c>
      <c r="G490" s="2">
        <f t="shared" si="8"/>
        <v>197393511.00174001</v>
      </c>
      <c r="H490" s="2">
        <f t="shared" si="9"/>
        <v>0.16999998688697815</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28836020</v>
      </c>
      <c r="D522" s="1">
        <f>'PR-RAS'!E528</f>
        <v>135973466.82000002</v>
      </c>
      <c r="E522" s="1">
        <v>0</v>
      </c>
      <c r="F522" s="1">
        <v>0</v>
      </c>
      <c r="G522" s="2">
        <f t="shared" ref="G522:G809" si="10">(B522/1000)*(C522*1+D522*2)</f>
        <v>156707918.84644002</v>
      </c>
      <c r="H522" s="2">
        <f t="shared" ref="H522:H809" si="11">ABS(C522-ROUND(C522,0))+ABS(D522-ROUND(D522,0))</f>
        <v>0.17999997735023499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5690749</v>
      </c>
      <c r="D574" s="1">
        <f>'PR-RAS'!E580</f>
        <v>9213499.9399999995</v>
      </c>
      <c r="E574" s="1">
        <v>0</v>
      </c>
      <c r="F574" s="1">
        <v>0</v>
      </c>
      <c r="G574" s="2">
        <f t="shared" si="10"/>
        <v>13819470.108239999</v>
      </c>
      <c r="H574" s="2">
        <f t="shared" si="11"/>
        <v>6.0000000521540642E-2</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5690749</v>
      </c>
      <c r="D579" s="1">
        <f>'PR-RAS'!E585</f>
        <v>9213499.9399999995</v>
      </c>
      <c r="E579" s="1">
        <v>0</v>
      </c>
      <c r="F579" s="1">
        <v>0</v>
      </c>
      <c r="G579" s="2">
        <f t="shared" si="10"/>
        <v>13940058.852639999</v>
      </c>
      <c r="H579" s="2">
        <f t="shared" si="11"/>
        <v>6.0000000521540642E-2</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5690749</v>
      </c>
      <c r="D580" s="1">
        <f>'PR-RAS'!E586</f>
        <v>9213499.9399999995</v>
      </c>
      <c r="E580" s="1">
        <v>0</v>
      </c>
      <c r="F580" s="1">
        <v>0</v>
      </c>
      <c r="G580" s="2">
        <f t="shared" si="10"/>
        <v>13964176.601519998</v>
      </c>
      <c r="H580" s="2">
        <f t="shared" si="11"/>
        <v>6.0000000521540642E-2</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23145271</v>
      </c>
      <c r="D587" s="1">
        <f>'PR-RAS'!E593</f>
        <v>126759966.88000001</v>
      </c>
      <c r="E587" s="1">
        <v>0</v>
      </c>
      <c r="F587" s="1">
        <v>0</v>
      </c>
      <c r="G587" s="2">
        <f t="shared" si="10"/>
        <v>162125809.98935997</v>
      </c>
      <c r="H587" s="2">
        <f t="shared" si="11"/>
        <v>0.11999998986721039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17405875</v>
      </c>
      <c r="D599" s="1">
        <f>'PR-RAS'!E605</f>
        <v>126623900.56</v>
      </c>
      <c r="E599" s="1">
        <v>0</v>
      </c>
      <c r="F599" s="1">
        <v>0</v>
      </c>
      <c r="G599" s="2">
        <f t="shared" si="10"/>
        <v>161850898.31975999</v>
      </c>
      <c r="H599" s="2">
        <f t="shared" si="11"/>
        <v>0.43999999761581421</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17405875</v>
      </c>
      <c r="D600" s="1">
        <f>'PR-RAS'!E606</f>
        <v>126623900.56</v>
      </c>
      <c r="E600" s="1">
        <v>0</v>
      </c>
      <c r="F600" s="1">
        <v>0</v>
      </c>
      <c r="G600" s="2">
        <f t="shared" si="10"/>
        <v>162121551.99588001</v>
      </c>
      <c r="H600" s="2">
        <f t="shared" si="11"/>
        <v>0.43999999761581421</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30986</v>
      </c>
      <c r="D606" s="1">
        <f>'PR-RAS'!E612</f>
        <v>35327.370000000003</v>
      </c>
      <c r="E606" s="1">
        <v>0</v>
      </c>
      <c r="F606" s="1">
        <v>0</v>
      </c>
      <c r="G606" s="2">
        <f t="shared" si="10"/>
        <v>61492.647700000001</v>
      </c>
      <c r="H606" s="2">
        <f t="shared" si="11"/>
        <v>0.37000000000261934</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30986</v>
      </c>
      <c r="D607" s="1">
        <f>'PR-RAS'!E613</f>
        <v>35327.370000000003</v>
      </c>
      <c r="E607" s="1">
        <v>0</v>
      </c>
      <c r="F607" s="1">
        <v>0</v>
      </c>
      <c r="G607" s="2">
        <f t="shared" si="10"/>
        <v>61594.288440000004</v>
      </c>
      <c r="H607" s="2">
        <f t="shared" si="11"/>
        <v>0.37000000000261934</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5708410</v>
      </c>
      <c r="D611" s="1">
        <f>'PR-RAS'!E617</f>
        <v>100738.95</v>
      </c>
      <c r="E611" s="1">
        <v>0</v>
      </c>
      <c r="F611" s="1">
        <v>0</v>
      </c>
      <c r="G611" s="2">
        <f t="shared" si="10"/>
        <v>3605031.6189999999</v>
      </c>
      <c r="H611" s="2">
        <f t="shared" si="11"/>
        <v>5.0000000002910383E-2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5708410</v>
      </c>
      <c r="D612" s="1">
        <f>'PR-RAS'!E618</f>
        <v>100738.95</v>
      </c>
      <c r="E612" s="1">
        <v>0</v>
      </c>
      <c r="F612" s="1">
        <v>0</v>
      </c>
      <c r="G612" s="2">
        <f t="shared" si="10"/>
        <v>3610941.5069000004</v>
      </c>
      <c r="H612" s="2">
        <f t="shared" si="11"/>
        <v>5.0000000002910383E-2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4058112</v>
      </c>
      <c r="D629" s="1">
        <f>'PR-RAS'!E635</f>
        <v>49568927.409999996</v>
      </c>
      <c r="E629" s="1">
        <v>0</v>
      </c>
      <c r="F629" s="1">
        <v>0</v>
      </c>
      <c r="G629" s="2">
        <f t="shared" si="10"/>
        <v>64807067.162959993</v>
      </c>
      <c r="H629" s="2">
        <f t="shared" si="11"/>
        <v>0.40999999642372131</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4180</v>
      </c>
      <c r="D631" s="1">
        <f>'PR-RAS'!E637</f>
        <v>18981441.370000001</v>
      </c>
      <c r="E631" s="1">
        <v>0</v>
      </c>
      <c r="F631" s="1">
        <v>0</v>
      </c>
      <c r="G631" s="2">
        <f t="shared" si="10"/>
        <v>23919249.5262</v>
      </c>
      <c r="H631" s="2">
        <f t="shared" si="11"/>
        <v>0.37000000104308128</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770304199</v>
      </c>
      <c r="D633" s="1">
        <f>'PR-RAS'!E639</f>
        <v>1028972089.7900002</v>
      </c>
      <c r="E633" s="1">
        <v>0</v>
      </c>
      <c r="F633" s="1">
        <v>0</v>
      </c>
      <c r="G633" s="2">
        <f t="shared" si="10"/>
        <v>1787452975.2625604</v>
      </c>
      <c r="H633" s="2">
        <f t="shared" si="11"/>
        <v>0.20999979972839355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761478798</v>
      </c>
      <c r="D634" s="1">
        <f>'PR-RAS'!E640</f>
        <v>984562139.83000004</v>
      </c>
      <c r="E634" s="1">
        <v>0</v>
      </c>
      <c r="F634" s="1">
        <v>0</v>
      </c>
      <c r="G634" s="2">
        <f t="shared" si="10"/>
        <v>1728471748.1587799</v>
      </c>
      <c r="H634" s="2">
        <f t="shared" si="11"/>
        <v>0.16999995708465576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8825401</v>
      </c>
      <c r="D635" s="1">
        <f>'PR-RAS'!E641</f>
        <v>44409949.960000157</v>
      </c>
      <c r="E635" s="1">
        <v>0</v>
      </c>
      <c r="F635" s="1">
        <v>0</v>
      </c>
      <c r="G635" s="2">
        <f t="shared" si="10"/>
        <v>61907120.783280201</v>
      </c>
      <c r="H635" s="2">
        <f t="shared" si="11"/>
        <v>3.9999842643737793E-2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30680947</v>
      </c>
      <c r="D637" s="1">
        <f>'PR-RAS'!E643</f>
        <v>39566215.079999998</v>
      </c>
      <c r="E637" s="1">
        <v>0</v>
      </c>
      <c r="F637" s="1">
        <v>0</v>
      </c>
      <c r="G637" s="2">
        <f t="shared" si="10"/>
        <v>69841307.87376</v>
      </c>
      <c r="H637" s="2">
        <f t="shared" si="11"/>
        <v>7.9999998211860657E-2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39506348</v>
      </c>
      <c r="D639" s="1">
        <f>'PR-RAS'!E645</f>
        <v>83976165.040000156</v>
      </c>
      <c r="E639" s="1">
        <v>0</v>
      </c>
      <c r="F639" s="1">
        <v>0</v>
      </c>
      <c r="G639" s="2">
        <f t="shared" si="10"/>
        <v>132358636.6150402</v>
      </c>
      <c r="H639" s="2">
        <f t="shared" si="11"/>
        <v>4.0000155568122864E-2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22288153</v>
      </c>
      <c r="D641" s="1">
        <f>'PR-RAS'!E647</f>
        <v>24412821.289999999</v>
      </c>
      <c r="E641" s="1">
        <v>0</v>
      </c>
      <c r="F641" s="1">
        <v>0</v>
      </c>
      <c r="G641" s="2">
        <f t="shared" si="10"/>
        <v>45512829.1712</v>
      </c>
      <c r="H641" s="2">
        <f t="shared" si="11"/>
        <v>0.28999999910593033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61446010</v>
      </c>
      <c r="D642" s="1">
        <f>'PR-RAS'!E649</f>
        <v>70496694.469999999</v>
      </c>
      <c r="E642" s="1">
        <v>0</v>
      </c>
      <c r="F642" s="1">
        <v>0</v>
      </c>
      <c r="G642" s="2">
        <f t="shared" si="10"/>
        <v>129763654.72054</v>
      </c>
      <c r="H642" s="2">
        <f t="shared" si="11"/>
        <v>0.4699999988079071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966565716</v>
      </c>
      <c r="D643" s="1">
        <f>'PR-RAS'!E650</f>
        <v>1153793253.1500001</v>
      </c>
      <c r="E643" s="1">
        <v>0</v>
      </c>
      <c r="F643" s="1">
        <v>0</v>
      </c>
      <c r="G643" s="2">
        <f t="shared" si="10"/>
        <v>2102005726.7166002</v>
      </c>
      <c r="H643" s="2">
        <f t="shared" si="11"/>
        <v>0.15000009536743164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957515035</v>
      </c>
      <c r="D644" s="1">
        <f>'PR-RAS'!E651</f>
        <v>1106825254.73</v>
      </c>
      <c r="E644" s="1">
        <v>0</v>
      </c>
      <c r="F644" s="1">
        <v>0</v>
      </c>
      <c r="G644" s="2">
        <f t="shared" si="10"/>
        <v>2039059445.08778</v>
      </c>
      <c r="H644" s="2">
        <f t="shared" si="11"/>
        <v>0.26999998092651367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70496691</v>
      </c>
      <c r="D645" s="1">
        <f>'PR-RAS'!E652</f>
        <v>117464692.8900001</v>
      </c>
      <c r="E645" s="1">
        <v>0</v>
      </c>
      <c r="F645" s="1">
        <v>0</v>
      </c>
      <c r="G645" s="2">
        <f t="shared" si="10"/>
        <v>196694393.44632015</v>
      </c>
      <c r="H645" s="2">
        <f t="shared" si="11"/>
        <v>0.1099998950958252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215</v>
      </c>
      <c r="D646" s="1">
        <f>'PR-RAS'!E653</f>
        <v>218</v>
      </c>
      <c r="E646" s="1">
        <v>0</v>
      </c>
      <c r="F646" s="1">
        <v>0</v>
      </c>
      <c r="G646" s="2">
        <f t="shared" si="10"/>
        <v>419.89500000000004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2017</v>
      </c>
      <c r="D647" s="1">
        <f>'PR-RAS'!E654</f>
        <v>2047</v>
      </c>
      <c r="E647" s="1">
        <v>0</v>
      </c>
      <c r="F647" s="1">
        <v>0</v>
      </c>
      <c r="G647" s="2">
        <f t="shared" si="10"/>
        <v>3947.7060000000001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202</v>
      </c>
      <c r="D648" s="1">
        <f>'PR-RAS'!E655</f>
        <v>208</v>
      </c>
      <c r="E648" s="1">
        <v>0</v>
      </c>
      <c r="F648" s="1">
        <v>0</v>
      </c>
      <c r="G648" s="2">
        <f t="shared" si="10"/>
        <v>399.846</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1908</v>
      </c>
      <c r="D649" s="1">
        <f>'PR-RAS'!E656</f>
        <v>1932</v>
      </c>
      <c r="E649" s="1">
        <v>0</v>
      </c>
      <c r="F649" s="1">
        <v>0</v>
      </c>
      <c r="G649" s="2">
        <f t="shared" si="10"/>
        <v>3740.2560000000003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8791646</v>
      </c>
      <c r="D650" s="1">
        <f>'PR-RAS'!E657</f>
        <v>10602393.449999999</v>
      </c>
      <c r="E650" s="1">
        <v>0</v>
      </c>
      <c r="F650" s="1">
        <v>0</v>
      </c>
      <c r="G650" s="2">
        <f t="shared" si="10"/>
        <v>19467684.952100001</v>
      </c>
      <c r="H650" s="2">
        <f t="shared" si="11"/>
        <v>0.44999999925494194</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76392</v>
      </c>
      <c r="D651" s="1">
        <f>'PR-RAS'!E658</f>
        <v>1060.81</v>
      </c>
      <c r="E651" s="1">
        <v>0</v>
      </c>
      <c r="F651" s="1">
        <v>0</v>
      </c>
      <c r="G651" s="2">
        <f t="shared" si="10"/>
        <v>51033.852999999996</v>
      </c>
      <c r="H651" s="2">
        <f t="shared" si="11"/>
        <v>0.19000000000005457</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3983</v>
      </c>
      <c r="D653" s="1">
        <f>'PR-RAS'!E660</f>
        <v>6510.74</v>
      </c>
      <c r="E653" s="1">
        <v>0</v>
      </c>
      <c r="F653" s="1">
        <v>0</v>
      </c>
      <c r="G653" s="2">
        <f t="shared" si="10"/>
        <v>11086.920959999999</v>
      </c>
      <c r="H653" s="2">
        <f t="shared" si="11"/>
        <v>0.26000000000021828</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3396880</v>
      </c>
      <c r="D654" s="1">
        <f>'PR-RAS'!E661</f>
        <v>483790.55</v>
      </c>
      <c r="E654" s="1">
        <v>0</v>
      </c>
      <c r="F654" s="1">
        <v>0</v>
      </c>
      <c r="G654" s="2">
        <f t="shared" si="10"/>
        <v>2849993.0982999997</v>
      </c>
      <c r="H654" s="2">
        <f t="shared" si="11"/>
        <v>0.45000000001164153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839119</v>
      </c>
      <c r="D655" s="1">
        <f>'PR-RAS'!E662</f>
        <v>155444.65</v>
      </c>
      <c r="E655" s="1">
        <v>0</v>
      </c>
      <c r="F655" s="1">
        <v>0</v>
      </c>
      <c r="G655" s="2">
        <f t="shared" si="10"/>
        <v>752105.42820000008</v>
      </c>
      <c r="H655" s="2">
        <f t="shared" si="11"/>
        <v>0.35000000000582077</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9356579</v>
      </c>
      <c r="D658" s="1">
        <f>'PR-RAS'!E665</f>
        <v>6967808.5999999996</v>
      </c>
      <c r="E658" s="1">
        <v>0</v>
      </c>
      <c r="F658" s="1">
        <v>0</v>
      </c>
      <c r="G658" s="2">
        <f t="shared" si="10"/>
        <v>15302972.9034</v>
      </c>
      <c r="H658" s="2">
        <f t="shared" si="11"/>
        <v>0.40000000037252903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2000000</v>
      </c>
      <c r="E659" s="1">
        <v>0</v>
      </c>
      <c r="F659" s="1">
        <v>0</v>
      </c>
      <c r="G659" s="2">
        <f t="shared" si="10"/>
        <v>2632000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207235</v>
      </c>
      <c r="D662" s="1">
        <f>'PR-RAS'!E669</f>
        <v>372366</v>
      </c>
      <c r="E662" s="1">
        <v>0</v>
      </c>
      <c r="F662" s="1">
        <v>0</v>
      </c>
      <c r="G662" s="2">
        <f t="shared" si="10"/>
        <v>629250.18700000003</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5197114</v>
      </c>
      <c r="D664" s="1">
        <f>'PR-RAS'!E671</f>
        <v>5274486.3899999997</v>
      </c>
      <c r="E664" s="1">
        <v>0</v>
      </c>
      <c r="F664" s="1">
        <v>0</v>
      </c>
      <c r="G664" s="2">
        <f t="shared" si="10"/>
        <v>10439655.53514</v>
      </c>
      <c r="H664" s="2">
        <f t="shared" si="11"/>
        <v>0.38999999966472387</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101710</v>
      </c>
      <c r="D665" s="1">
        <f>'PR-RAS'!E672</f>
        <v>0</v>
      </c>
      <c r="E665" s="1">
        <v>0</v>
      </c>
      <c r="F665" s="1">
        <v>0</v>
      </c>
      <c r="G665" s="2">
        <f t="shared" si="10"/>
        <v>67535.44</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8094177</v>
      </c>
      <c r="D666" s="1">
        <f>'PR-RAS'!E673</f>
        <v>4013726.32</v>
      </c>
      <c r="E666" s="1">
        <v>0</v>
      </c>
      <c r="F666" s="1">
        <v>0</v>
      </c>
      <c r="G666" s="2">
        <f t="shared" si="10"/>
        <v>10720883.710600002</v>
      </c>
      <c r="H666" s="2">
        <f t="shared" si="11"/>
        <v>0.31999999983236194</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134117876</v>
      </c>
      <c r="D668" s="1">
        <f>'PR-RAS'!E675</f>
        <v>155064827.88</v>
      </c>
      <c r="E668" s="1">
        <v>0</v>
      </c>
      <c r="F668" s="1">
        <v>0</v>
      </c>
      <c r="G668" s="2">
        <f t="shared" si="10"/>
        <v>296313103.68392003</v>
      </c>
      <c r="H668" s="2">
        <f t="shared" si="11"/>
        <v>0.12000000476837158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30225610</v>
      </c>
      <c r="D669" s="1">
        <f>'PR-RAS'!E676</f>
        <v>27007713.539999999</v>
      </c>
      <c r="E669" s="1">
        <v>0</v>
      </c>
      <c r="F669" s="1">
        <v>0</v>
      </c>
      <c r="G669" s="2">
        <f t="shared" si="10"/>
        <v>56273012.769440003</v>
      </c>
      <c r="H669" s="2">
        <f t="shared" si="11"/>
        <v>0.46000000089406967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2402552</v>
      </c>
      <c r="D670" s="1">
        <f>'PR-RAS'!E677</f>
        <v>3304281.4</v>
      </c>
      <c r="E670" s="1">
        <v>0</v>
      </c>
      <c r="F670" s="1">
        <v>0</v>
      </c>
      <c r="G670" s="2">
        <f t="shared" si="10"/>
        <v>6028435.8012000006</v>
      </c>
      <c r="H670" s="2">
        <f t="shared" si="11"/>
        <v>0.39999999990686774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1676082</v>
      </c>
      <c r="D671" s="1">
        <f>'PR-RAS'!E678</f>
        <v>21302.27</v>
      </c>
      <c r="E671" s="1">
        <v>0</v>
      </c>
      <c r="F671" s="1">
        <v>0</v>
      </c>
      <c r="G671" s="2">
        <f t="shared" si="10"/>
        <v>1151519.9818000002</v>
      </c>
      <c r="H671" s="2">
        <f t="shared" si="11"/>
        <v>0.27000000000043656</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5767742</v>
      </c>
      <c r="D687" s="1">
        <f>'PR-RAS'!E694</f>
        <v>8849280.6799999997</v>
      </c>
      <c r="E687" s="1">
        <v>0</v>
      </c>
      <c r="F687" s="1">
        <v>0</v>
      </c>
      <c r="G687" s="2">
        <f t="shared" si="10"/>
        <v>16097884.10496</v>
      </c>
      <c r="H687" s="2">
        <f t="shared" si="11"/>
        <v>0.32000000029802322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33045.79</v>
      </c>
      <c r="E690" s="1">
        <v>0</v>
      </c>
      <c r="F690" s="1">
        <v>0</v>
      </c>
      <c r="G690" s="2">
        <f t="shared" si="10"/>
        <v>45537.098619999997</v>
      </c>
      <c r="H690" s="2">
        <f t="shared" si="11"/>
        <v>0.20999999999912689</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70940869</v>
      </c>
      <c r="D691" s="1">
        <f>'PR-RAS'!E698</f>
        <v>84794835.959999993</v>
      </c>
      <c r="E691" s="1">
        <v>0</v>
      </c>
      <c r="F691" s="1">
        <v>0</v>
      </c>
      <c r="G691" s="2">
        <f t="shared" si="10"/>
        <v>165966073.23479998</v>
      </c>
      <c r="H691" s="2">
        <f t="shared" si="11"/>
        <v>4.0000006556510925E-2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28359477</v>
      </c>
      <c r="D703" s="1">
        <f>'PR-RAS'!E710</f>
        <v>32361175.989999998</v>
      </c>
      <c r="E703" s="1">
        <v>0</v>
      </c>
      <c r="F703" s="1">
        <v>0</v>
      </c>
      <c r="G703" s="2">
        <f t="shared" si="10"/>
        <v>65343443.943959989</v>
      </c>
      <c r="H703" s="2">
        <f t="shared" si="11"/>
        <v>1.0000001639127731E-2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358690</v>
      </c>
      <c r="D705" s="1">
        <f>'PR-RAS'!E712</f>
        <v>262102.78</v>
      </c>
      <c r="E705" s="1">
        <v>0</v>
      </c>
      <c r="F705" s="1">
        <v>0</v>
      </c>
      <c r="G705" s="2">
        <f t="shared" si="10"/>
        <v>621558.47424000001</v>
      </c>
      <c r="H705" s="2">
        <f t="shared" si="11"/>
        <v>0.22000000000116415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1511689</v>
      </c>
      <c r="D709" s="1">
        <f>'PR-RAS'!E716</f>
        <v>2139883.7999999998</v>
      </c>
      <c r="E709" s="1">
        <v>0</v>
      </c>
      <c r="F709" s="1">
        <v>0</v>
      </c>
      <c r="G709" s="2">
        <f t="shared" si="10"/>
        <v>4100351.2727999995</v>
      </c>
      <c r="H709" s="2">
        <f t="shared" si="11"/>
        <v>0.20000000018626451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704106</v>
      </c>
      <c r="D710" s="1">
        <f>'PR-RAS'!E717</f>
        <v>703812.03</v>
      </c>
      <c r="E710" s="1">
        <v>0</v>
      </c>
      <c r="F710" s="1">
        <v>0</v>
      </c>
      <c r="G710" s="2">
        <f t="shared" si="10"/>
        <v>1497216.6125399999</v>
      </c>
      <c r="H710" s="2">
        <f t="shared" si="11"/>
        <v>3.0000000027939677E-2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5594880</v>
      </c>
      <c r="D711" s="1">
        <f>'PR-RAS'!E718</f>
        <v>6043254.2800000003</v>
      </c>
      <c r="E711" s="1">
        <v>0</v>
      </c>
      <c r="F711" s="1">
        <v>0</v>
      </c>
      <c r="G711" s="2">
        <f t="shared" si="10"/>
        <v>12553785.877600001</v>
      </c>
      <c r="H711" s="2">
        <f t="shared" si="11"/>
        <v>0.28000000026077032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765720</v>
      </c>
      <c r="D713" s="1">
        <f>'PR-RAS'!E720</f>
        <v>900666.4</v>
      </c>
      <c r="E713" s="1">
        <v>0</v>
      </c>
      <c r="F713" s="1">
        <v>0</v>
      </c>
      <c r="G713" s="2">
        <f t="shared" si="10"/>
        <v>1827741.5935999998</v>
      </c>
      <c r="H713" s="2">
        <f t="shared" si="11"/>
        <v>0.40000000002328306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3586273</v>
      </c>
      <c r="D714" s="1">
        <f>'PR-RAS'!E721</f>
        <v>4362142.8</v>
      </c>
      <c r="E714" s="1">
        <v>0</v>
      </c>
      <c r="F714" s="1">
        <v>0</v>
      </c>
      <c r="G714" s="2">
        <f t="shared" si="10"/>
        <v>8777428.2818</v>
      </c>
      <c r="H714" s="2">
        <f t="shared" si="11"/>
        <v>0.20000000018626451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709109</v>
      </c>
      <c r="D715" s="1">
        <f>'PR-RAS'!E722</f>
        <v>1025931.86</v>
      </c>
      <c r="E715" s="1">
        <v>0</v>
      </c>
      <c r="F715" s="1">
        <v>0</v>
      </c>
      <c r="G715" s="2">
        <f t="shared" si="10"/>
        <v>1971334.5220799998</v>
      </c>
      <c r="H715" s="2">
        <f t="shared" si="11"/>
        <v>0.14000000001396984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2602959</v>
      </c>
      <c r="D716" s="1">
        <f>'PR-RAS'!E723</f>
        <v>2529907.87</v>
      </c>
      <c r="E716" s="1">
        <v>0</v>
      </c>
      <c r="F716" s="1">
        <v>0</v>
      </c>
      <c r="G716" s="2">
        <f t="shared" si="10"/>
        <v>5478883.9391000001</v>
      </c>
      <c r="H716" s="2">
        <f t="shared" si="11"/>
        <v>0.12999999988824129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2881508</v>
      </c>
      <c r="D717" s="1">
        <f>'PR-RAS'!E724</f>
        <v>4814506.55</v>
      </c>
      <c r="E717" s="1">
        <v>0</v>
      </c>
      <c r="F717" s="1">
        <v>0</v>
      </c>
      <c r="G717" s="2">
        <f t="shared" si="10"/>
        <v>8957533.1075999998</v>
      </c>
      <c r="H717" s="2">
        <f t="shared" si="11"/>
        <v>0.45000000018626451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1645258</v>
      </c>
      <c r="D718" s="1">
        <f>'PR-RAS'!E725</f>
        <v>1529633.66</v>
      </c>
      <c r="E718" s="1">
        <v>0</v>
      </c>
      <c r="F718" s="1">
        <v>0</v>
      </c>
      <c r="G718" s="2">
        <f t="shared" si="10"/>
        <v>3373144.6544400002</v>
      </c>
      <c r="H718" s="2">
        <f t="shared" si="11"/>
        <v>0.34000000008381903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118665</v>
      </c>
      <c r="D719" s="1">
        <f>'PR-RAS'!E726</f>
        <v>139441.32</v>
      </c>
      <c r="E719" s="1">
        <v>0</v>
      </c>
      <c r="F719" s="1">
        <v>0</v>
      </c>
      <c r="G719" s="2">
        <f t="shared" si="10"/>
        <v>285439.20552000002</v>
      </c>
      <c r="H719" s="2">
        <f t="shared" si="11"/>
        <v>0.32000000000698492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2673569</v>
      </c>
      <c r="D735" s="1">
        <f>'PR-RAS'!E742</f>
        <v>2073080.01</v>
      </c>
      <c r="E735" s="1">
        <v>0</v>
      </c>
      <c r="F735" s="1">
        <v>0</v>
      </c>
      <c r="G735" s="2">
        <f t="shared" si="10"/>
        <v>5005681.1006799992</v>
      </c>
      <c r="H735" s="2">
        <f t="shared" si="11"/>
        <v>1.0000000009313226E-2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3813</v>
      </c>
      <c r="D741" s="1">
        <f>'PR-RAS'!E748</f>
        <v>2400.75</v>
      </c>
      <c r="E741" s="1">
        <v>0</v>
      </c>
      <c r="F741" s="1">
        <v>0</v>
      </c>
      <c r="G741" s="2">
        <f t="shared" si="10"/>
        <v>6374.73</v>
      </c>
      <c r="H741" s="2">
        <f t="shared" si="11"/>
        <v>0.25</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100000</v>
      </c>
      <c r="D752" s="1">
        <f>'PR-RAS'!E759</f>
        <v>201971.82</v>
      </c>
      <c r="E752" s="1">
        <v>0</v>
      </c>
      <c r="F752" s="1">
        <v>0</v>
      </c>
      <c r="G752" s="2">
        <f t="shared" si="10"/>
        <v>378461.67363999999</v>
      </c>
      <c r="H752" s="2">
        <f t="shared" si="11"/>
        <v>0.17999999999301508</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189414</v>
      </c>
      <c r="D753" s="1">
        <f>'PR-RAS'!E760</f>
        <v>174797.06</v>
      </c>
      <c r="E753" s="1">
        <v>0</v>
      </c>
      <c r="F753" s="1">
        <v>0</v>
      </c>
      <c r="G753" s="2">
        <f t="shared" si="10"/>
        <v>405334.10623999999</v>
      </c>
      <c r="H753" s="2">
        <f t="shared" si="11"/>
        <v>5.9999999997671694E-2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5244.03</v>
      </c>
      <c r="E755" s="1">
        <v>0</v>
      </c>
      <c r="F755" s="1">
        <v>0</v>
      </c>
      <c r="G755" s="2">
        <f t="shared" si="10"/>
        <v>7907.9972399999997</v>
      </c>
      <c r="H755" s="2">
        <f t="shared" si="11"/>
        <v>2.9999999999745341E-2</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18450</v>
      </c>
      <c r="D759" s="1">
        <f>'PR-RAS'!E766</f>
        <v>46875</v>
      </c>
      <c r="E759" s="1">
        <v>0</v>
      </c>
      <c r="F759" s="1">
        <v>0</v>
      </c>
      <c r="G759" s="2">
        <f t="shared" si="10"/>
        <v>85047.6</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53375</v>
      </c>
      <c r="D760" s="1">
        <f>'PR-RAS'!E767</f>
        <v>96100</v>
      </c>
      <c r="E760" s="1">
        <v>0</v>
      </c>
      <c r="F760" s="1">
        <v>0</v>
      </c>
      <c r="G760" s="2">
        <f t="shared" si="10"/>
        <v>186391.42499999999</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47654.31</v>
      </c>
      <c r="E762" s="1">
        <v>0</v>
      </c>
      <c r="F762" s="1">
        <v>0</v>
      </c>
      <c r="G762" s="2">
        <f t="shared" si="10"/>
        <v>72529.859819999998</v>
      </c>
      <c r="H762" s="2">
        <f t="shared" si="11"/>
        <v>0.30999999999767169</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1180721</v>
      </c>
      <c r="D766" s="1">
        <f>'PR-RAS'!E773</f>
        <v>2550397.69</v>
      </c>
      <c r="E766" s="1">
        <v>0</v>
      </c>
      <c r="F766" s="1">
        <v>0</v>
      </c>
      <c r="G766" s="2">
        <f t="shared" si="10"/>
        <v>4805360.0307</v>
      </c>
      <c r="H766" s="2">
        <f t="shared" si="11"/>
        <v>0.31000000005587935</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2909288</v>
      </c>
      <c r="D809" s="1">
        <f>'PR-RAS'!E816</f>
        <v>2635937.65</v>
      </c>
      <c r="E809" s="1">
        <v>0</v>
      </c>
      <c r="F809" s="1">
        <v>0</v>
      </c>
      <c r="G809" s="2">
        <f t="shared" si="10"/>
        <v>6610379.9464000007</v>
      </c>
      <c r="H809" s="2">
        <f t="shared" si="11"/>
        <v>0.35000000009313226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955600</v>
      </c>
      <c r="D812" s="1">
        <f>'PR-RAS'!E819</f>
        <v>919086.1</v>
      </c>
      <c r="E812" s="1">
        <v>0</v>
      </c>
      <c r="F812" s="1">
        <v>0</v>
      </c>
      <c r="G812" s="2">
        <f t="shared" si="18"/>
        <v>2265749.2542000003</v>
      </c>
      <c r="H812" s="2">
        <f t="shared" si="19"/>
        <v>9.9999999976716936E-2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1899000</v>
      </c>
      <c r="D814" s="1">
        <f>'PR-RAS'!E821</f>
        <v>1495000</v>
      </c>
      <c r="E814" s="1">
        <v>0</v>
      </c>
      <c r="F814" s="1">
        <v>0</v>
      </c>
      <c r="G814" s="2">
        <f t="shared" si="18"/>
        <v>3974756.9999999995</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3465641</v>
      </c>
      <c r="D816" s="1">
        <f>'PR-RAS'!E823</f>
        <v>3959814.54</v>
      </c>
      <c r="E816" s="1">
        <v>0</v>
      </c>
      <c r="F816" s="1">
        <v>0</v>
      </c>
      <c r="G816" s="2">
        <f t="shared" si="18"/>
        <v>9278995.1151999999</v>
      </c>
      <c r="H816" s="2">
        <f t="shared" si="19"/>
        <v>0.4599999999627471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465979</v>
      </c>
      <c r="D817" s="1">
        <f>'PR-RAS'!E824</f>
        <v>464444.96</v>
      </c>
      <c r="E817" s="1">
        <v>0</v>
      </c>
      <c r="F817" s="1">
        <v>0</v>
      </c>
      <c r="G817" s="2">
        <f t="shared" si="18"/>
        <v>1138213.0387199998</v>
      </c>
      <c r="H817" s="2">
        <f t="shared" si="19"/>
        <v>3.9999999979045242E-2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3494076</v>
      </c>
      <c r="D819" s="1">
        <f>'PR-RAS'!E826</f>
        <v>2508359.37</v>
      </c>
      <c r="E819" s="1">
        <v>0</v>
      </c>
      <c r="F819" s="1">
        <v>0</v>
      </c>
      <c r="G819" s="2">
        <f t="shared" si="18"/>
        <v>6961830.0973199997</v>
      </c>
      <c r="H819" s="2">
        <f t="shared" si="19"/>
        <v>0.37000000011175871</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1309235</v>
      </c>
      <c r="D820" s="1">
        <f>'PR-RAS'!E827</f>
        <v>1458247.48</v>
      </c>
      <c r="E820" s="1">
        <v>0</v>
      </c>
      <c r="F820" s="1">
        <v>0</v>
      </c>
      <c r="G820" s="2">
        <f t="shared" si="18"/>
        <v>3460872.8372399998</v>
      </c>
      <c r="H820" s="2">
        <f t="shared" si="19"/>
        <v>0.47999999998137355</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1321120</v>
      </c>
      <c r="D821" s="1">
        <f>'PR-RAS'!E828</f>
        <v>1480414.63</v>
      </c>
      <c r="E821" s="1">
        <v>0</v>
      </c>
      <c r="F821" s="1">
        <v>0</v>
      </c>
      <c r="G821" s="2">
        <f t="shared" si="18"/>
        <v>3511198.3931999998</v>
      </c>
      <c r="H821" s="2">
        <f t="shared" si="19"/>
        <v>0.37000000011175871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7379</v>
      </c>
      <c r="D822" s="1">
        <f>'PR-RAS'!E829</f>
        <v>34900</v>
      </c>
      <c r="E822" s="1">
        <v>0</v>
      </c>
      <c r="F822" s="1">
        <v>0</v>
      </c>
      <c r="G822" s="2">
        <f t="shared" si="18"/>
        <v>63363.958999999995</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23759989</v>
      </c>
      <c r="D823" s="1">
        <f>'PR-RAS'!E830</f>
        <v>21186509.629999999</v>
      </c>
      <c r="E823" s="1">
        <v>0</v>
      </c>
      <c r="F823" s="1">
        <v>0</v>
      </c>
      <c r="G823" s="2">
        <f t="shared" si="18"/>
        <v>54361332.789719999</v>
      </c>
      <c r="H823" s="2">
        <f t="shared" si="19"/>
        <v>0.37000000104308128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1958821</v>
      </c>
      <c r="D827" s="1">
        <f>'PR-RAS'!E834</f>
        <v>1160000</v>
      </c>
      <c r="E827" s="1">
        <v>0</v>
      </c>
      <c r="F827" s="1">
        <v>0</v>
      </c>
      <c r="G827" s="2">
        <f t="shared" si="18"/>
        <v>3534306.1459999997</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32894132</v>
      </c>
      <c r="D879" s="1">
        <f>'PR-RAS'!E886</f>
        <v>185386789.83000001</v>
      </c>
      <c r="E879" s="1">
        <v>0</v>
      </c>
      <c r="F879" s="1">
        <v>0</v>
      </c>
      <c r="G879" s="2">
        <f t="shared" si="18"/>
        <v>354420250.83748001</v>
      </c>
      <c r="H879" s="2">
        <f t="shared" si="19"/>
        <v>0.16999998688697815</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17405875</v>
      </c>
      <c r="D947" s="1">
        <f>'PR-RAS'!E954</f>
        <v>126623900.56</v>
      </c>
      <c r="E947" s="1">
        <v>0</v>
      </c>
      <c r="F947" s="1">
        <v>0</v>
      </c>
      <c r="G947" s="2">
        <f t="shared" si="18"/>
        <v>256038377.60951999</v>
      </c>
      <c r="H947" s="2">
        <f t="shared" si="19"/>
        <v>0.43999999761581421</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30986</v>
      </c>
      <c r="D958" s="1">
        <f>'PR-RAS'!E965</f>
        <v>35327.370000000003</v>
      </c>
      <c r="E958" s="1">
        <v>0</v>
      </c>
      <c r="F958" s="1">
        <v>0</v>
      </c>
      <c r="G958" s="2">
        <f t="shared" si="18"/>
        <v>97270.188179999997</v>
      </c>
      <c r="H958" s="2">
        <f t="shared" si="19"/>
        <v>0.37000000000261934</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5708410</v>
      </c>
      <c r="D961" s="1">
        <f>'PR-RAS'!E968</f>
        <v>100738.95</v>
      </c>
      <c r="E961" s="1">
        <v>0</v>
      </c>
      <c r="F961" s="1">
        <v>0</v>
      </c>
      <c r="G961" s="2">
        <f t="shared" si="18"/>
        <v>5673492.3840000005</v>
      </c>
      <c r="H961" s="2">
        <f t="shared" si="19"/>
        <v>5.0000000002910383E-2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57521</v>
      </c>
      <c r="D978" s="1">
        <f>'PR-RAS'!E987</f>
        <v>24840.21</v>
      </c>
      <c r="E978" s="1">
        <v>0</v>
      </c>
      <c r="F978" s="1">
        <v>0</v>
      </c>
      <c r="G978" s="2">
        <f t="shared" si="18"/>
        <v>104735.78734</v>
      </c>
      <c r="H978" s="2">
        <f t="shared" si="19"/>
        <v>0.20999999999912689</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3355543872</v>
      </c>
      <c r="D984" s="6">
        <f>BILANCA!E6</f>
        <v>3504985812.6700001</v>
      </c>
      <c r="E984" s="6">
        <v>0</v>
      </c>
      <c r="F984" s="6">
        <v>0</v>
      </c>
      <c r="G984" s="7">
        <f t="shared" ref="G984:G1241" si="22">B984/1000*C984+B984/500*D984</f>
        <v>10365515.497340001</v>
      </c>
      <c r="H984" s="7">
        <f t="shared" si="19"/>
        <v>0.32999992370605469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2699559643</v>
      </c>
      <c r="D985" s="1">
        <f>BILANCA!E7</f>
        <v>2846194887.9500003</v>
      </c>
      <c r="E985" s="1">
        <v>0</v>
      </c>
      <c r="F985" s="1">
        <v>0</v>
      </c>
      <c r="G985" s="2">
        <f t="shared" si="22"/>
        <v>16783898.837800004</v>
      </c>
      <c r="H985" s="2">
        <f t="shared" si="19"/>
        <v>4.9999713897705078E-2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512902753</v>
      </c>
      <c r="D986" s="1">
        <f>BILANCA!E8</f>
        <v>518168252.72000003</v>
      </c>
      <c r="E986" s="1">
        <v>0</v>
      </c>
      <c r="F986" s="1">
        <v>0</v>
      </c>
      <c r="G986" s="2">
        <f t="shared" si="22"/>
        <v>4647717.7753200009</v>
      </c>
      <c r="H986" s="2">
        <f t="shared" si="19"/>
        <v>0.27999997138977051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492244703</v>
      </c>
      <c r="D987" s="1">
        <f>BILANCA!E9</f>
        <v>495772018.10000002</v>
      </c>
      <c r="E987" s="1">
        <v>0</v>
      </c>
      <c r="F987" s="1">
        <v>0</v>
      </c>
      <c r="G987" s="2">
        <f t="shared" si="22"/>
        <v>5935154.9568000007</v>
      </c>
      <c r="H987" s="2">
        <f t="shared" si="19"/>
        <v>0.10000002384185791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26015848</v>
      </c>
      <c r="D988" s="1">
        <f>BILANCA!E10</f>
        <v>27800776.16</v>
      </c>
      <c r="E988" s="1">
        <v>0</v>
      </c>
      <c r="F988" s="1">
        <v>0</v>
      </c>
      <c r="G988" s="2">
        <f t="shared" si="22"/>
        <v>408087.00160000002</v>
      </c>
      <c r="H988" s="2">
        <f t="shared" si="19"/>
        <v>0.16000000014901161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5357798</v>
      </c>
      <c r="D989" s="1">
        <f>BILANCA!E11</f>
        <v>5404541.54</v>
      </c>
      <c r="E989" s="1">
        <v>0</v>
      </c>
      <c r="F989" s="1">
        <v>0</v>
      </c>
      <c r="G989" s="2">
        <f t="shared" si="22"/>
        <v>97001.28648000001</v>
      </c>
      <c r="H989" s="2">
        <f t="shared" si="19"/>
        <v>0.4599999999627471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2037869652</v>
      </c>
      <c r="D990" s="1">
        <f>BILANCA!E12</f>
        <v>2077774763.9400003</v>
      </c>
      <c r="E990" s="1">
        <v>0</v>
      </c>
      <c r="F990" s="1">
        <v>0</v>
      </c>
      <c r="G990" s="2">
        <f t="shared" si="22"/>
        <v>43353934.259160005</v>
      </c>
      <c r="H990" s="2">
        <f t="shared" si="19"/>
        <v>5.9999704360961914E-2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1999855105</v>
      </c>
      <c r="D991" s="1">
        <f>BILANCA!E13</f>
        <v>2042186468.6500003</v>
      </c>
      <c r="E991" s="1">
        <v>0</v>
      </c>
      <c r="F991" s="1">
        <v>0</v>
      </c>
      <c r="G991" s="2">
        <f t="shared" si="22"/>
        <v>48673824.338400006</v>
      </c>
      <c r="H991" s="2">
        <f t="shared" si="19"/>
        <v>0.34999966621398926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119320341</v>
      </c>
      <c r="D992" s="1">
        <f>BILANCA!E14</f>
        <v>121073290.66</v>
      </c>
      <c r="E992" s="1">
        <v>0</v>
      </c>
      <c r="F992" s="1">
        <v>0</v>
      </c>
      <c r="G992" s="2">
        <f t="shared" si="22"/>
        <v>3253202.30088</v>
      </c>
      <c r="H992" s="2">
        <f t="shared" si="19"/>
        <v>0.34000000357627869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1381097286</v>
      </c>
      <c r="D993" s="1">
        <f>BILANCA!E15</f>
        <v>1443833591.8</v>
      </c>
      <c r="E993" s="1">
        <v>0</v>
      </c>
      <c r="F993" s="1">
        <v>0</v>
      </c>
      <c r="G993" s="2">
        <f t="shared" si="22"/>
        <v>42687644.695999995</v>
      </c>
      <c r="H993" s="2">
        <f t="shared" si="19"/>
        <v>0.20000004768371582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1354621068</v>
      </c>
      <c r="D994" s="1">
        <f>BILANCA!E16</f>
        <v>1373662841.4300001</v>
      </c>
      <c r="E994" s="1">
        <v>0</v>
      </c>
      <c r="F994" s="1">
        <v>0</v>
      </c>
      <c r="G994" s="2">
        <f t="shared" si="22"/>
        <v>45121414.259460002</v>
      </c>
      <c r="H994" s="2">
        <f t="shared" si="19"/>
        <v>0.43000006675720215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421587980</v>
      </c>
      <c r="D995" s="1">
        <f>BILANCA!E17</f>
        <v>499228895.32999998</v>
      </c>
      <c r="E995" s="1">
        <v>0</v>
      </c>
      <c r="F995" s="1">
        <v>0</v>
      </c>
      <c r="G995" s="2">
        <f t="shared" si="22"/>
        <v>17040549.247919999</v>
      </c>
      <c r="H995" s="2">
        <f t="shared" si="19"/>
        <v>0.32999998331069946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1276771570</v>
      </c>
      <c r="D996" s="1">
        <f>BILANCA!E18</f>
        <v>1395612150.5699999</v>
      </c>
      <c r="E996" s="1">
        <v>0</v>
      </c>
      <c r="F996" s="1">
        <v>0</v>
      </c>
      <c r="G996" s="2">
        <f t="shared" si="22"/>
        <v>52883946.324819997</v>
      </c>
      <c r="H996" s="2">
        <f t="shared" si="19"/>
        <v>0.43000006675720215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29619783</v>
      </c>
      <c r="D997" s="1">
        <f>BILANCA!E19</f>
        <v>27529185.11999999</v>
      </c>
      <c r="E997" s="1">
        <v>0</v>
      </c>
      <c r="F997" s="1">
        <v>0</v>
      </c>
      <c r="G997" s="2">
        <f t="shared" si="22"/>
        <v>1185494.1453599997</v>
      </c>
      <c r="H997" s="2">
        <f t="shared" si="19"/>
        <v>0.11999998986721039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50630035</v>
      </c>
      <c r="D998" s="1">
        <f>BILANCA!E20</f>
        <v>53067783.090000004</v>
      </c>
      <c r="E998" s="1">
        <v>0</v>
      </c>
      <c r="F998" s="1">
        <v>0</v>
      </c>
      <c r="G998" s="2">
        <f t="shared" si="22"/>
        <v>2351484.0177000002</v>
      </c>
      <c r="H998" s="2">
        <f t="shared" si="19"/>
        <v>9.0000003576278687E-2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4333613</v>
      </c>
      <c r="D999" s="1">
        <f>BILANCA!E21</f>
        <v>4410577.0199999996</v>
      </c>
      <c r="E999" s="1">
        <v>0</v>
      </c>
      <c r="F999" s="1">
        <v>0</v>
      </c>
      <c r="G999" s="2">
        <f t="shared" si="22"/>
        <v>210476.27263999998</v>
      </c>
      <c r="H999" s="2">
        <f t="shared" si="19"/>
        <v>1.9999999552965164E-2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14259380</v>
      </c>
      <c r="D1000" s="1">
        <f>BILANCA!E22</f>
        <v>14794186.5</v>
      </c>
      <c r="E1000" s="1">
        <v>0</v>
      </c>
      <c r="F1000" s="1">
        <v>0</v>
      </c>
      <c r="G1000" s="2">
        <f t="shared" si="22"/>
        <v>745411.80099999998</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463288</v>
      </c>
      <c r="D1001" s="1">
        <f>BILANCA!E23</f>
        <v>487985.54</v>
      </c>
      <c r="E1001" s="1">
        <v>0</v>
      </c>
      <c r="F1001" s="1">
        <v>0</v>
      </c>
      <c r="G1001" s="2">
        <f t="shared" si="22"/>
        <v>25906.663439999997</v>
      </c>
      <c r="H1001" s="2">
        <f t="shared" si="19"/>
        <v>0.46000000002095476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3341112</v>
      </c>
      <c r="D1002" s="1">
        <f>BILANCA!E24</f>
        <v>3613532.13</v>
      </c>
      <c r="E1002" s="1">
        <v>0</v>
      </c>
      <c r="F1002" s="1">
        <v>0</v>
      </c>
      <c r="G1002" s="2">
        <f t="shared" si="22"/>
        <v>200795.34894</v>
      </c>
      <c r="H1002" s="2">
        <f t="shared" si="19"/>
        <v>0.12999999988824129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5719942</v>
      </c>
      <c r="D1003" s="1">
        <f>BILANCA!E25</f>
        <v>6663246.4900000002</v>
      </c>
      <c r="E1003" s="1">
        <v>0</v>
      </c>
      <c r="F1003" s="1">
        <v>0</v>
      </c>
      <c r="G1003" s="2">
        <f t="shared" si="22"/>
        <v>380928.69960000005</v>
      </c>
      <c r="H1003" s="2">
        <f t="shared" si="19"/>
        <v>0.49000000022351742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25164580</v>
      </c>
      <c r="D1004" s="1">
        <f>BILANCA!E26</f>
        <v>28042780.079999998</v>
      </c>
      <c r="E1004" s="1">
        <v>0</v>
      </c>
      <c r="F1004" s="1">
        <v>0</v>
      </c>
      <c r="G1004" s="2">
        <f t="shared" si="22"/>
        <v>1706252.9433599999</v>
      </c>
      <c r="H1004" s="2">
        <f t="shared" si="19"/>
        <v>7.9999998211860657E-2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74292167</v>
      </c>
      <c r="D1006" s="1">
        <f>BILANCA!E28</f>
        <v>83550905.730000004</v>
      </c>
      <c r="E1006" s="1">
        <v>0</v>
      </c>
      <c r="F1006" s="1">
        <v>0</v>
      </c>
      <c r="G1006" s="2">
        <f t="shared" si="22"/>
        <v>5552061.5045800004</v>
      </c>
      <c r="H1006" s="2">
        <f t="shared" si="19"/>
        <v>0.26999999582767487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1254761</v>
      </c>
      <c r="D1007" s="1">
        <f>BILANCA!E29</f>
        <v>1117019.379999999</v>
      </c>
      <c r="E1007" s="1">
        <v>0</v>
      </c>
      <c r="F1007" s="1">
        <v>0</v>
      </c>
      <c r="G1007" s="2">
        <f t="shared" si="22"/>
        <v>83731.194239999953</v>
      </c>
      <c r="H1007" s="2">
        <f t="shared" si="19"/>
        <v>0.37999999895691872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31233959</v>
      </c>
      <c r="D1008" s="1">
        <f>BILANCA!E30</f>
        <v>31435759.440000001</v>
      </c>
      <c r="E1008" s="1">
        <v>0</v>
      </c>
      <c r="F1008" s="1">
        <v>0</v>
      </c>
      <c r="G1008" s="2">
        <f t="shared" si="22"/>
        <v>2352636.9470000002</v>
      </c>
      <c r="H1008" s="2">
        <f t="shared" si="19"/>
        <v>0.44000000134110451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368611</v>
      </c>
      <c r="D1010" s="1">
        <f>BILANCA!E32</f>
        <v>368610.79</v>
      </c>
      <c r="E1010" s="1">
        <v>0</v>
      </c>
      <c r="F1010" s="1">
        <v>0</v>
      </c>
      <c r="G1010" s="2">
        <f t="shared" si="22"/>
        <v>29857.479659999997</v>
      </c>
      <c r="H1010" s="2">
        <f t="shared" si="19"/>
        <v>0.21000000002095476</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30347809</v>
      </c>
      <c r="D1012" s="1">
        <f>BILANCA!E34</f>
        <v>30687350.850000001</v>
      </c>
      <c r="E1012" s="1">
        <v>0</v>
      </c>
      <c r="F1012" s="1">
        <v>0</v>
      </c>
      <c r="G1012" s="2">
        <f t="shared" si="22"/>
        <v>2659952.8103</v>
      </c>
      <c r="H1012" s="2">
        <f t="shared" si="19"/>
        <v>0.14999999850988388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5108872</v>
      </c>
      <c r="D1013" s="1">
        <f>BILANCA!E35</f>
        <v>4782231.2000000011</v>
      </c>
      <c r="E1013" s="1">
        <v>0</v>
      </c>
      <c r="F1013" s="1">
        <v>0</v>
      </c>
      <c r="G1013" s="2">
        <f t="shared" si="22"/>
        <v>440200.03200000001</v>
      </c>
      <c r="H1013" s="2">
        <f t="shared" si="19"/>
        <v>0.20000000111758709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10129936</v>
      </c>
      <c r="D1014" s="1">
        <f>BILANCA!E36</f>
        <v>11598931.08</v>
      </c>
      <c r="E1014" s="1">
        <v>0</v>
      </c>
      <c r="F1014" s="1">
        <v>0</v>
      </c>
      <c r="G1014" s="2">
        <f t="shared" si="22"/>
        <v>1033161.7429599999</v>
      </c>
      <c r="H1014" s="2">
        <f t="shared" si="19"/>
        <v>8.0000000074505806E-2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1560079</v>
      </c>
      <c r="D1015" s="1">
        <f>BILANCA!E37</f>
        <v>1560079.47</v>
      </c>
      <c r="E1015" s="1">
        <v>0</v>
      </c>
      <c r="F1015" s="1">
        <v>0</v>
      </c>
      <c r="G1015" s="2">
        <f t="shared" si="22"/>
        <v>149767.61408</v>
      </c>
      <c r="H1015" s="2">
        <f t="shared" si="19"/>
        <v>0.46999999997206032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2863</v>
      </c>
      <c r="D1016" s="1">
        <f>BILANCA!E38</f>
        <v>2863</v>
      </c>
      <c r="E1016" s="1">
        <v>0</v>
      </c>
      <c r="F1016" s="1">
        <v>0</v>
      </c>
      <c r="G1016" s="2">
        <f t="shared" si="22"/>
        <v>283.43700000000001</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38514</v>
      </c>
      <c r="D1017" s="1">
        <f>BILANCA!E39</f>
        <v>38514.44</v>
      </c>
      <c r="E1017" s="1">
        <v>0</v>
      </c>
      <c r="F1017" s="1">
        <v>0</v>
      </c>
      <c r="G1017" s="2">
        <f t="shared" si="22"/>
        <v>3928.4579200000003</v>
      </c>
      <c r="H1017" s="2">
        <f t="shared" si="19"/>
        <v>0.44000000000232831</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6622520</v>
      </c>
      <c r="D1018" s="1">
        <f>BILANCA!E40</f>
        <v>8418156.7899999991</v>
      </c>
      <c r="E1018" s="1">
        <v>0</v>
      </c>
      <c r="F1018" s="1">
        <v>0</v>
      </c>
      <c r="G1018" s="2">
        <f t="shared" si="22"/>
        <v>821059.1753</v>
      </c>
      <c r="H1018" s="2">
        <f t="shared" si="19"/>
        <v>0.21000000089406967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218459</v>
      </c>
      <c r="D1019" s="1">
        <f>BILANCA!E41</f>
        <v>243803.12000000011</v>
      </c>
      <c r="E1019" s="1">
        <v>0</v>
      </c>
      <c r="F1019" s="1">
        <v>0</v>
      </c>
      <c r="G1019" s="2">
        <f t="shared" si="22"/>
        <v>25418.348640000004</v>
      </c>
      <c r="H1019" s="2">
        <f t="shared" si="19"/>
        <v>0.12000000011175871</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1714528</v>
      </c>
      <c r="D1020" s="1">
        <f>BILANCA!E42</f>
        <v>1789526.12</v>
      </c>
      <c r="E1020" s="1">
        <v>0</v>
      </c>
      <c r="F1020" s="1">
        <v>0</v>
      </c>
      <c r="G1020" s="2">
        <f t="shared" si="22"/>
        <v>195862.46888</v>
      </c>
      <c r="H1020" s="2">
        <f t="shared" si="19"/>
        <v>0.12000000011175871</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1496069</v>
      </c>
      <c r="D1022" s="1">
        <f>BILANCA!E44</f>
        <v>1545723</v>
      </c>
      <c r="E1022" s="1">
        <v>0</v>
      </c>
      <c r="F1022" s="1">
        <v>0</v>
      </c>
      <c r="G1022" s="2">
        <f t="shared" si="22"/>
        <v>178913.08499999999</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1812672</v>
      </c>
      <c r="D1023" s="1">
        <f>BILANCA!E45</f>
        <v>1916056.4699999997</v>
      </c>
      <c r="E1023" s="1">
        <v>0</v>
      </c>
      <c r="F1023" s="1">
        <v>0</v>
      </c>
      <c r="G1023" s="2">
        <f t="shared" si="22"/>
        <v>225791.3976</v>
      </c>
      <c r="H1023" s="2">
        <f t="shared" si="19"/>
        <v>0.46999999973922968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4888088</v>
      </c>
      <c r="D1025" s="1">
        <f>BILANCA!E47</f>
        <v>4999164.66</v>
      </c>
      <c r="E1025" s="1">
        <v>0</v>
      </c>
      <c r="F1025" s="1">
        <v>0</v>
      </c>
      <c r="G1025" s="2">
        <f t="shared" si="22"/>
        <v>625229.52744000009</v>
      </c>
      <c r="H1025" s="2">
        <f t="shared" si="19"/>
        <v>0.33999999985098839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1577563</v>
      </c>
      <c r="D1026" s="1">
        <f>BILANCA!E48</f>
        <v>1718062.5</v>
      </c>
      <c r="E1026" s="1">
        <v>0</v>
      </c>
      <c r="F1026" s="1">
        <v>0</v>
      </c>
      <c r="G1026" s="2">
        <f t="shared" si="22"/>
        <v>215588.58399999997</v>
      </c>
      <c r="H1026" s="2">
        <f t="shared" si="19"/>
        <v>0.5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326007</v>
      </c>
      <c r="D1027" s="1">
        <f>BILANCA!E49</f>
        <v>326006.64</v>
      </c>
      <c r="E1027" s="1">
        <v>0</v>
      </c>
      <c r="F1027" s="1">
        <v>0</v>
      </c>
      <c r="G1027" s="2">
        <f t="shared" si="22"/>
        <v>43032.892319999999</v>
      </c>
      <c r="H1027" s="2">
        <f t="shared" si="19"/>
        <v>0.35999999998603016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4978986</v>
      </c>
      <c r="D1028" s="1">
        <f>BILANCA!E50</f>
        <v>5127177.33</v>
      </c>
      <c r="E1028" s="1">
        <v>0</v>
      </c>
      <c r="F1028" s="1">
        <v>0</v>
      </c>
      <c r="G1028" s="2">
        <f t="shared" si="22"/>
        <v>685500.3297</v>
      </c>
      <c r="H1028" s="2">
        <f t="shared" si="19"/>
        <v>0.33000000007450581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3516616</v>
      </c>
      <c r="D1030" s="1">
        <f>BILANCA!E52</f>
        <v>4191279.17</v>
      </c>
      <c r="E1030" s="1">
        <v>0</v>
      </c>
      <c r="F1030" s="1">
        <v>0</v>
      </c>
      <c r="G1030" s="2">
        <f t="shared" si="22"/>
        <v>559261.19397999998</v>
      </c>
      <c r="H1030" s="2">
        <f t="shared" si="19"/>
        <v>0.16999999992549419</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257474</v>
      </c>
      <c r="D1031" s="1">
        <f>BILANCA!E53</f>
        <v>0</v>
      </c>
      <c r="E1031" s="1">
        <v>0</v>
      </c>
      <c r="F1031" s="1">
        <v>0</v>
      </c>
      <c r="G1031" s="2">
        <f t="shared" si="22"/>
        <v>12358.752</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15417402</v>
      </c>
      <c r="D1032" s="1">
        <f>BILANCA!E54</f>
        <v>16188199.890000001</v>
      </c>
      <c r="E1032" s="1">
        <v>0</v>
      </c>
      <c r="F1032" s="1">
        <v>0</v>
      </c>
      <c r="G1032" s="2">
        <f t="shared" si="22"/>
        <v>2341896.2872200003</v>
      </c>
      <c r="H1032" s="2">
        <f t="shared" si="19"/>
        <v>0.10999999940395355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12158260</v>
      </c>
      <c r="D1033" s="1">
        <f>BILANCA!E55</f>
        <v>11996920.720000001</v>
      </c>
      <c r="E1033" s="1">
        <v>0</v>
      </c>
      <c r="F1033" s="1">
        <v>0</v>
      </c>
      <c r="G1033" s="2">
        <f t="shared" si="22"/>
        <v>1807605.0720000002</v>
      </c>
      <c r="H1033" s="2">
        <f t="shared" si="19"/>
        <v>0.27999999932944775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145081487</v>
      </c>
      <c r="D1034" s="1">
        <f>BILANCA!E56</f>
        <v>245713663.93000001</v>
      </c>
      <c r="E1034" s="1">
        <v>0</v>
      </c>
      <c r="F1034" s="1">
        <v>0</v>
      </c>
      <c r="G1034" s="2">
        <f t="shared" si="22"/>
        <v>32461949.557860002</v>
      </c>
      <c r="H1034" s="2">
        <f t="shared" si="19"/>
        <v>6.9999992847442627E-2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139414473</v>
      </c>
      <c r="D1035" s="1">
        <f>BILANCA!E57</f>
        <v>240665366.94999999</v>
      </c>
      <c r="E1035" s="1">
        <v>0</v>
      </c>
      <c r="F1035" s="1">
        <v>0</v>
      </c>
      <c r="G1035" s="2">
        <f t="shared" si="22"/>
        <v>32278750.7588</v>
      </c>
      <c r="H1035" s="2">
        <f t="shared" si="19"/>
        <v>5.0000011920928955E-2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43268</v>
      </c>
      <c r="D1036" s="1">
        <f>BILANCA!E58</f>
        <v>43267.4</v>
      </c>
      <c r="E1036" s="1">
        <v>0</v>
      </c>
      <c r="F1036" s="1">
        <v>0</v>
      </c>
      <c r="G1036" s="2">
        <f t="shared" si="22"/>
        <v>6879.5483999999997</v>
      </c>
      <c r="H1036" s="2">
        <f t="shared" si="19"/>
        <v>0.40000000000145519</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5623746</v>
      </c>
      <c r="D1040" s="1">
        <f>BILANCA!E62</f>
        <v>5005029.58</v>
      </c>
      <c r="E1040" s="1">
        <v>0</v>
      </c>
      <c r="F1040" s="1">
        <v>0</v>
      </c>
      <c r="G1040" s="2">
        <f t="shared" si="22"/>
        <v>891126.89412000007</v>
      </c>
      <c r="H1040" s="2">
        <f t="shared" si="19"/>
        <v>0.41999999992549419</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189135</v>
      </c>
      <c r="D1041" s="1">
        <f>BILANCA!E63</f>
        <v>346928.19</v>
      </c>
      <c r="E1041" s="1">
        <v>0</v>
      </c>
      <c r="F1041" s="1">
        <v>0</v>
      </c>
      <c r="G1041" s="2">
        <f t="shared" si="22"/>
        <v>51213.500040000006</v>
      </c>
      <c r="H1041" s="2">
        <f t="shared" si="19"/>
        <v>0.19000000000232831</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189135</v>
      </c>
      <c r="D1042" s="1">
        <f>BILANCA!E64</f>
        <v>346928.19</v>
      </c>
      <c r="E1042" s="1">
        <v>0</v>
      </c>
      <c r="F1042" s="1">
        <v>0</v>
      </c>
      <c r="G1042" s="2">
        <f t="shared" si="22"/>
        <v>52096.491419999991</v>
      </c>
      <c r="H1042" s="2">
        <f t="shared" si="19"/>
        <v>0.19000000000232831</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655984229</v>
      </c>
      <c r="D1046" s="1">
        <f>BILANCA!E68</f>
        <v>658790924.71999991</v>
      </c>
      <c r="E1046" s="1">
        <v>0</v>
      </c>
      <c r="F1046" s="1">
        <v>0</v>
      </c>
      <c r="G1046" s="2">
        <f t="shared" si="22"/>
        <v>124334662.94171999</v>
      </c>
      <c r="H1046" s="2">
        <f t="shared" si="19"/>
        <v>0.28000009059906006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70496691</v>
      </c>
      <c r="D1047" s="1">
        <f>BILANCA!E69</f>
        <v>117464692.89</v>
      </c>
      <c r="E1047" s="1">
        <v>0</v>
      </c>
      <c r="F1047" s="1">
        <v>0</v>
      </c>
      <c r="G1047" s="2">
        <f t="shared" si="22"/>
        <v>19547268.91392</v>
      </c>
      <c r="H1047" s="2">
        <f t="shared" si="19"/>
        <v>0.10999999940395355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70457064</v>
      </c>
      <c r="D1048" s="1">
        <f>BILANCA!E70</f>
        <v>117447251.59</v>
      </c>
      <c r="E1048" s="1">
        <v>0</v>
      </c>
      <c r="F1048" s="1">
        <v>0</v>
      </c>
      <c r="G1048" s="2">
        <f t="shared" si="22"/>
        <v>19847851.866700001</v>
      </c>
      <c r="H1048" s="2">
        <f t="shared" si="19"/>
        <v>0.40999999642372131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148424</v>
      </c>
      <c r="E1049" s="1">
        <v>0</v>
      </c>
      <c r="F1049" s="1">
        <v>0</v>
      </c>
      <c r="G1049" s="2">
        <f t="shared" si="22"/>
        <v>19591.968000000001</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70448581</v>
      </c>
      <c r="D1050" s="1">
        <f>BILANCA!E72</f>
        <v>117293217.23</v>
      </c>
      <c r="E1050" s="1">
        <v>0</v>
      </c>
      <c r="F1050" s="1">
        <v>0</v>
      </c>
      <c r="G1050" s="2">
        <f t="shared" si="22"/>
        <v>20437346.03582</v>
      </c>
      <c r="H1050" s="2">
        <f t="shared" si="19"/>
        <v>0.23000000417232513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8483</v>
      </c>
      <c r="D1052" s="1">
        <f>BILANCA!E74</f>
        <v>5610.36</v>
      </c>
      <c r="E1052" s="1">
        <v>0</v>
      </c>
      <c r="F1052" s="1">
        <v>0</v>
      </c>
      <c r="G1052" s="2">
        <f t="shared" si="22"/>
        <v>1359.5566800000001</v>
      </c>
      <c r="H1052" s="2">
        <f t="shared" si="19"/>
        <v>0.35999999999967258</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339</v>
      </c>
      <c r="D1053" s="1">
        <f>BILANCA!E75</f>
        <v>16530</v>
      </c>
      <c r="E1053" s="1">
        <v>0</v>
      </c>
      <c r="F1053" s="1">
        <v>0</v>
      </c>
      <c r="G1053" s="2">
        <f t="shared" si="22"/>
        <v>2337.9300000000003</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39288</v>
      </c>
      <c r="D1054" s="1">
        <f>BILANCA!E76</f>
        <v>911.3</v>
      </c>
      <c r="E1054" s="1">
        <v>0</v>
      </c>
      <c r="F1054" s="1">
        <v>0</v>
      </c>
      <c r="G1054" s="2">
        <f t="shared" si="22"/>
        <v>2918.8525999999997</v>
      </c>
      <c r="H1054" s="2">
        <f t="shared" si="19"/>
        <v>0.29999999999995453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11792601</v>
      </c>
      <c r="D1056" s="1">
        <f>BILANCA!E78</f>
        <v>4668533.0299999993</v>
      </c>
      <c r="E1056" s="1">
        <v>0</v>
      </c>
      <c r="F1056" s="1">
        <v>0</v>
      </c>
      <c r="G1056" s="2">
        <f t="shared" si="22"/>
        <v>1542465.6953799999</v>
      </c>
      <c r="H1056" s="2">
        <f t="shared" si="19"/>
        <v>2.9999999329447746E-2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882673</v>
      </c>
      <c r="D1060" s="1">
        <f>BILANCA!E82</f>
        <v>882672.71</v>
      </c>
      <c r="E1060" s="1">
        <v>0</v>
      </c>
      <c r="F1060" s="1">
        <v>0</v>
      </c>
      <c r="G1060" s="2">
        <f t="shared" si="22"/>
        <v>203897.41833999997</v>
      </c>
      <c r="H1060" s="2">
        <f t="shared" si="19"/>
        <v>0.2900000000372529</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6678</v>
      </c>
      <c r="D1061" s="1">
        <f>BILANCA!E83</f>
        <v>1145.6500000000001</v>
      </c>
      <c r="E1061" s="1">
        <v>0</v>
      </c>
      <c r="F1061" s="1">
        <v>0</v>
      </c>
      <c r="G1061" s="2">
        <f t="shared" si="22"/>
        <v>699.60540000000003</v>
      </c>
      <c r="H1061" s="2">
        <f t="shared" si="19"/>
        <v>0.34999999999990905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6428</v>
      </c>
      <c r="D1062" s="1">
        <f>BILANCA!E84</f>
        <v>7500.39</v>
      </c>
      <c r="E1062" s="1">
        <v>0</v>
      </c>
      <c r="F1062" s="1">
        <v>0</v>
      </c>
      <c r="G1062" s="2">
        <f t="shared" si="22"/>
        <v>1692.8736200000003</v>
      </c>
      <c r="H1062" s="2">
        <f t="shared" si="19"/>
        <v>0.39000000000032742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10896822</v>
      </c>
      <c r="D1064" s="1">
        <f>BILANCA!E86</f>
        <v>3777214.28</v>
      </c>
      <c r="E1064" s="1">
        <v>0</v>
      </c>
      <c r="F1064" s="1">
        <v>0</v>
      </c>
      <c r="G1064" s="2">
        <f t="shared" si="22"/>
        <v>1494551.2953599999</v>
      </c>
      <c r="H1064" s="2">
        <f t="shared" si="19"/>
        <v>0.27999999979510903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39158777</v>
      </c>
      <c r="D1065" s="1">
        <f>BILANCA!E87</f>
        <v>0</v>
      </c>
      <c r="E1065" s="1">
        <v>0</v>
      </c>
      <c r="F1065" s="1">
        <v>0</v>
      </c>
      <c r="G1065" s="2">
        <f t="shared" si="22"/>
        <v>3211019.7140000002</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39158777</v>
      </c>
      <c r="D1066" s="1">
        <f>BILANCA!E88</f>
        <v>2082918.63</v>
      </c>
      <c r="E1066" s="1">
        <v>0</v>
      </c>
      <c r="F1066" s="1">
        <v>0</v>
      </c>
      <c r="G1066" s="2">
        <f t="shared" si="22"/>
        <v>3595942.9835800002</v>
      </c>
      <c r="H1066" s="2">
        <f t="shared" si="19"/>
        <v>0.37000000011175871</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20918092</v>
      </c>
      <c r="D1067" s="1">
        <f>BILANCA!E89</f>
        <v>1940830.63</v>
      </c>
      <c r="E1067" s="1">
        <v>0</v>
      </c>
      <c r="F1067" s="1">
        <v>0</v>
      </c>
      <c r="G1067" s="2">
        <f t="shared" si="22"/>
        <v>2083179.2738400002</v>
      </c>
      <c r="H1067" s="2">
        <f t="shared" si="19"/>
        <v>0.37000000011175871</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18176934</v>
      </c>
      <c r="D1071" s="1">
        <f>BILANCA!E93</f>
        <v>78337.09</v>
      </c>
      <c r="E1071" s="1">
        <v>0</v>
      </c>
      <c r="F1071" s="1">
        <v>0</v>
      </c>
      <c r="G1071" s="2">
        <f t="shared" si="22"/>
        <v>1613357.5198399997</v>
      </c>
      <c r="H1071" s="2">
        <f t="shared" si="23"/>
        <v>8.999999999650754E-2</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63751</v>
      </c>
      <c r="D1075" s="1">
        <f>BILANCA!E97</f>
        <v>63750.91</v>
      </c>
      <c r="E1075" s="1">
        <v>0</v>
      </c>
      <c r="F1075" s="1">
        <v>0</v>
      </c>
      <c r="G1075" s="2">
        <f t="shared" si="22"/>
        <v>17595.259440000002</v>
      </c>
      <c r="H1075" s="2">
        <f t="shared" si="23"/>
        <v>8.999999999650754E-2</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2082918.63</v>
      </c>
      <c r="E1095" s="1">
        <v>0</v>
      </c>
      <c r="F1095" s="1">
        <v>0</v>
      </c>
      <c r="G1095" s="2">
        <f t="shared" si="22"/>
        <v>466573.77311999997</v>
      </c>
      <c r="H1095" s="2">
        <f t="shared" si="23"/>
        <v>0.37000000011175871</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476754850</v>
      </c>
      <c r="D1112" s="1">
        <f>BILANCA!E134</f>
        <v>487204880.10000002</v>
      </c>
      <c r="E1112" s="1">
        <v>0</v>
      </c>
      <c r="F1112" s="1">
        <v>0</v>
      </c>
      <c r="G1112" s="2">
        <f t="shared" si="22"/>
        <v>187200234.71580002</v>
      </c>
      <c r="H1112" s="2">
        <f t="shared" si="23"/>
        <v>0.10000002384185791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476754850</v>
      </c>
      <c r="D1113" s="1">
        <f>BILANCA!E135</f>
        <v>487204880.10000002</v>
      </c>
      <c r="E1113" s="1">
        <v>0</v>
      </c>
      <c r="F1113" s="1">
        <v>0</v>
      </c>
      <c r="G1113" s="2">
        <f t="shared" si="22"/>
        <v>188651399.32600001</v>
      </c>
      <c r="H1113" s="2">
        <f t="shared" si="23"/>
        <v>0.10000002384185791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476128300</v>
      </c>
      <c r="D1117" s="1">
        <f>BILANCA!E139</f>
        <v>486727300</v>
      </c>
      <c r="E1117" s="1">
        <v>0</v>
      </c>
      <c r="F1117" s="1">
        <v>0</v>
      </c>
      <c r="G1117" s="2">
        <f t="shared" si="22"/>
        <v>194244108.60000002</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16680.099999999999</v>
      </c>
      <c r="E1118" s="1">
        <v>0</v>
      </c>
      <c r="F1118" s="1">
        <v>0</v>
      </c>
      <c r="G1118" s="2">
        <f t="shared" si="22"/>
        <v>4503.6269999999995</v>
      </c>
      <c r="H1118" s="2">
        <f t="shared" si="23"/>
        <v>9.9999999998544808E-2</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626550</v>
      </c>
      <c r="D1119" s="1">
        <f>BILANCA!E141</f>
        <v>460900</v>
      </c>
      <c r="E1119" s="1">
        <v>0</v>
      </c>
      <c r="F1119" s="1">
        <v>0</v>
      </c>
      <c r="G1119" s="2">
        <f t="shared" si="22"/>
        <v>210575.6</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29507575</v>
      </c>
      <c r="D1124" s="1">
        <f>BILANCA!E146</f>
        <v>22560060.660000008</v>
      </c>
      <c r="E1124" s="1">
        <v>0</v>
      </c>
      <c r="F1124" s="1">
        <v>0</v>
      </c>
      <c r="G1124" s="2">
        <f t="shared" si="22"/>
        <v>10522505.181120001</v>
      </c>
      <c r="H1124" s="2">
        <f t="shared" si="23"/>
        <v>0.33999999240040779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10247273</v>
      </c>
      <c r="D1125" s="1">
        <f>BILANCA!E147</f>
        <v>8069257.3300000001</v>
      </c>
      <c r="E1125" s="1">
        <v>0</v>
      </c>
      <c r="F1125" s="1">
        <v>0</v>
      </c>
      <c r="G1125" s="2">
        <f t="shared" si="22"/>
        <v>3746781.8477199995</v>
      </c>
      <c r="H1125" s="2">
        <f t="shared" si="23"/>
        <v>0.33000000007450581</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4018896</v>
      </c>
      <c r="D1127" s="1">
        <f>BILANCA!E149</f>
        <v>1326069.6000000001</v>
      </c>
      <c r="E1127" s="1">
        <v>0</v>
      </c>
      <c r="F1127" s="1">
        <v>0</v>
      </c>
      <c r="G1127" s="2">
        <f t="shared" si="22"/>
        <v>960629.06880000001</v>
      </c>
      <c r="H1127" s="2">
        <f t="shared" si="23"/>
        <v>0.39999999990686774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4018794</v>
      </c>
      <c r="D1129" s="1">
        <f>BILANCA!E151</f>
        <v>1326069.6000000001</v>
      </c>
      <c r="E1129" s="1">
        <v>0</v>
      </c>
      <c r="F1129" s="1">
        <v>0</v>
      </c>
      <c r="G1129" s="2">
        <f t="shared" si="22"/>
        <v>973956.24719999998</v>
      </c>
      <c r="H1129" s="2">
        <f t="shared" si="23"/>
        <v>0.39999999990686774</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102</v>
      </c>
      <c r="D1133" s="1">
        <f>BILANCA!E155</f>
        <v>0</v>
      </c>
      <c r="E1133" s="1">
        <v>0</v>
      </c>
      <c r="F1133" s="1">
        <v>0</v>
      </c>
      <c r="G1133" s="2">
        <f t="shared" si="22"/>
        <v>15.299999999999999</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8451945</v>
      </c>
      <c r="D1136" s="1">
        <f>BILANCA!E158</f>
        <v>5941577.2300000004</v>
      </c>
      <c r="E1136" s="1">
        <v>0</v>
      </c>
      <c r="F1136" s="1">
        <v>0</v>
      </c>
      <c r="G1136" s="2">
        <f t="shared" si="22"/>
        <v>3111270.2173800003</v>
      </c>
      <c r="H1136" s="2">
        <f t="shared" si="23"/>
        <v>0.23000000044703484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41345601</v>
      </c>
      <c r="D1137" s="1">
        <f>BILANCA!E159</f>
        <v>34557196.219999999</v>
      </c>
      <c r="E1137" s="1">
        <v>0</v>
      </c>
      <c r="F1137" s="1">
        <v>0</v>
      </c>
      <c r="G1137" s="2">
        <f t="shared" si="22"/>
        <v>17010838.989759997</v>
      </c>
      <c r="H1137" s="2">
        <f t="shared" si="23"/>
        <v>0.2199999988079071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590476</v>
      </c>
      <c r="D1138" s="1">
        <f>BILANCA!E160</f>
        <v>1276059.52</v>
      </c>
      <c r="E1138" s="1">
        <v>0</v>
      </c>
      <c r="F1138" s="1">
        <v>0</v>
      </c>
      <c r="G1138" s="2">
        <f t="shared" si="22"/>
        <v>487102.23120000004</v>
      </c>
      <c r="H1138" s="2">
        <f t="shared" si="23"/>
        <v>0.47999999998137355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541780</v>
      </c>
      <c r="D1140" s="1">
        <f>BILANCA!E162</f>
        <v>923606.7</v>
      </c>
      <c r="E1140" s="1">
        <v>0</v>
      </c>
      <c r="F1140" s="1">
        <v>0</v>
      </c>
      <c r="G1140" s="2">
        <f t="shared" si="22"/>
        <v>375071.96380000003</v>
      </c>
      <c r="H1140" s="2">
        <f t="shared" si="23"/>
        <v>0.30000000004656613</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35688396</v>
      </c>
      <c r="D1141" s="1">
        <f>BILANCA!E163</f>
        <v>29533705.940000001</v>
      </c>
      <c r="E1141" s="1">
        <v>0</v>
      </c>
      <c r="F1141" s="1">
        <v>0</v>
      </c>
      <c r="G1141" s="2">
        <f t="shared" si="22"/>
        <v>14971417.64504</v>
      </c>
      <c r="H1141" s="2">
        <f t="shared" si="23"/>
        <v>5.9999998658895493E-2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5985582</v>
      </c>
      <c r="D1142" s="1">
        <f>BILANCA!E164</f>
        <v>2479936.7499999991</v>
      </c>
      <c r="E1142" s="1">
        <v>0</v>
      </c>
      <c r="F1142" s="1">
        <v>0</v>
      </c>
      <c r="G1142" s="2">
        <f t="shared" si="22"/>
        <v>1740327.4244999997</v>
      </c>
      <c r="H1142" s="2">
        <f t="shared" si="23"/>
        <v>0.25000000093132257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249229</v>
      </c>
      <c r="D1143" s="1">
        <f>BILANCA!E165</f>
        <v>214419.43</v>
      </c>
      <c r="E1143" s="1">
        <v>0</v>
      </c>
      <c r="F1143" s="1">
        <v>0</v>
      </c>
      <c r="G1143" s="2">
        <f t="shared" si="22"/>
        <v>108490.8576</v>
      </c>
      <c r="H1143" s="2">
        <f t="shared" si="23"/>
        <v>0.42999999999301508</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6885548</v>
      </c>
      <c r="D1144" s="1">
        <f>BILANCA!E166</f>
        <v>6876743.7699999996</v>
      </c>
      <c r="E1144" s="1">
        <v>0</v>
      </c>
      <c r="F1144" s="1">
        <v>0</v>
      </c>
      <c r="G1144" s="2">
        <f t="shared" si="22"/>
        <v>3322884.7219400001</v>
      </c>
      <c r="H1144" s="2">
        <f t="shared" si="23"/>
        <v>0.23000000044703484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1149195</v>
      </c>
      <c r="D1147" s="1">
        <f>BILANCA!E169</f>
        <v>4611226.45</v>
      </c>
      <c r="E1147" s="1">
        <v>0</v>
      </c>
      <c r="F1147" s="1">
        <v>0</v>
      </c>
      <c r="G1147" s="2">
        <f t="shared" si="22"/>
        <v>1700950.2556</v>
      </c>
      <c r="H1147" s="2">
        <f t="shared" si="23"/>
        <v>0.45000000018626451</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22288153</v>
      </c>
      <c r="D1148" s="1">
        <f>BILANCA!E170</f>
        <v>24412821.290000003</v>
      </c>
      <c r="E1148" s="1">
        <v>0</v>
      </c>
      <c r="F1148" s="1">
        <v>0</v>
      </c>
      <c r="G1148" s="2">
        <f t="shared" si="22"/>
        <v>11733776.2707</v>
      </c>
      <c r="H1148" s="2">
        <f t="shared" si="23"/>
        <v>0.29000000283122063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1252933</v>
      </c>
      <c r="D1149" s="1">
        <f>BILANCA!E171</f>
        <v>625</v>
      </c>
      <c r="E1149" s="1">
        <v>0</v>
      </c>
      <c r="F1149" s="1">
        <v>0</v>
      </c>
      <c r="G1149" s="2">
        <f t="shared" si="22"/>
        <v>208194.378</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99534.19</v>
      </c>
      <c r="E1150" s="1">
        <v>0</v>
      </c>
      <c r="F1150" s="1">
        <v>0</v>
      </c>
      <c r="G1150" s="2">
        <f t="shared" si="22"/>
        <v>33244.419460000005</v>
      </c>
      <c r="H1150" s="2">
        <f t="shared" si="23"/>
        <v>0.19000000000232831</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21035220</v>
      </c>
      <c r="D1151" s="1">
        <f>BILANCA!E173</f>
        <v>24312662.100000001</v>
      </c>
      <c r="E1151" s="1">
        <v>0</v>
      </c>
      <c r="F1151" s="1">
        <v>0</v>
      </c>
      <c r="G1151" s="2">
        <f t="shared" si="22"/>
        <v>11702971.425600002</v>
      </c>
      <c r="H1151" s="2">
        <f t="shared" si="23"/>
        <v>0.10000000149011612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3355543872</v>
      </c>
      <c r="D1152" s="1">
        <f>BILANCA!E175</f>
        <v>3504985812.6699996</v>
      </c>
      <c r="E1152" s="1">
        <v>0</v>
      </c>
      <c r="F1152" s="1">
        <v>0</v>
      </c>
      <c r="G1152" s="2">
        <f t="shared" si="22"/>
        <v>1751772119.0504599</v>
      </c>
      <c r="H1152" s="2">
        <f t="shared" si="23"/>
        <v>0.33000040054321289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239908823</v>
      </c>
      <c r="D1153" s="1">
        <f>BILANCA!E176</f>
        <v>296026663.38999999</v>
      </c>
      <c r="E1153" s="1">
        <v>0</v>
      </c>
      <c r="F1153" s="1">
        <v>0</v>
      </c>
      <c r="G1153" s="2">
        <f t="shared" si="22"/>
        <v>141433565.46259999</v>
      </c>
      <c r="H1153" s="2">
        <f t="shared" si="23"/>
        <v>0.38999998569488525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50582302</v>
      </c>
      <c r="D1154" s="1">
        <f>BILANCA!E177</f>
        <v>50317023.630000003</v>
      </c>
      <c r="E1154" s="1">
        <v>0</v>
      </c>
      <c r="F1154" s="1">
        <v>0</v>
      </c>
      <c r="G1154" s="2">
        <f t="shared" si="22"/>
        <v>25857995.723460004</v>
      </c>
      <c r="H1154" s="2">
        <f t="shared" si="23"/>
        <v>0.36999999731779099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23602053</v>
      </c>
      <c r="D1155" s="1">
        <f>BILANCA!E178</f>
        <v>25931833.879999999</v>
      </c>
      <c r="E1155" s="1">
        <v>0</v>
      </c>
      <c r="F1155" s="1">
        <v>0</v>
      </c>
      <c r="G1155" s="2">
        <f t="shared" si="22"/>
        <v>12980103.970719997</v>
      </c>
      <c r="H1155" s="2">
        <f t="shared" si="23"/>
        <v>0.12000000104308128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17378344</v>
      </c>
      <c r="D1156" s="1">
        <f>BILANCA!E179</f>
        <v>15163170.57</v>
      </c>
      <c r="E1156" s="1">
        <v>0</v>
      </c>
      <c r="F1156" s="1">
        <v>0</v>
      </c>
      <c r="G1156" s="2">
        <f t="shared" si="22"/>
        <v>8252910.5292199999</v>
      </c>
      <c r="H1156" s="2">
        <f t="shared" si="23"/>
        <v>0.42999999970197678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396777</v>
      </c>
      <c r="D1157" s="1">
        <f>BILANCA!E180</f>
        <v>206910.54</v>
      </c>
      <c r="E1157" s="1">
        <v>0</v>
      </c>
      <c r="F1157" s="1">
        <v>0</v>
      </c>
      <c r="G1157" s="2">
        <f t="shared" si="22"/>
        <v>141044.06591999999</v>
      </c>
      <c r="H1157" s="2">
        <f t="shared" si="23"/>
        <v>0.45999999999185093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329850</v>
      </c>
      <c r="D1159" s="1">
        <f>BILANCA!E182</f>
        <v>100442.08</v>
      </c>
      <c r="E1159" s="1">
        <v>0</v>
      </c>
      <c r="F1159" s="1">
        <v>0</v>
      </c>
      <c r="G1159" s="2">
        <f t="shared" si="22"/>
        <v>93409.212159999995</v>
      </c>
      <c r="H1159" s="2">
        <f t="shared" si="23"/>
        <v>8.000000000174623E-2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66927</v>
      </c>
      <c r="D1160" s="1">
        <f>BILANCA!E183</f>
        <v>106468.46</v>
      </c>
      <c r="E1160" s="1">
        <v>0</v>
      </c>
      <c r="F1160" s="1">
        <v>0</v>
      </c>
      <c r="G1160" s="2">
        <f t="shared" si="22"/>
        <v>49535.913840000001</v>
      </c>
      <c r="H1160" s="2">
        <f t="shared" si="23"/>
        <v>0.46000000000640284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770036</v>
      </c>
      <c r="D1163" s="1">
        <f>BILANCA!E186</f>
        <v>610214.05000000005</v>
      </c>
      <c r="E1163" s="1">
        <v>0</v>
      </c>
      <c r="F1163" s="1">
        <v>0</v>
      </c>
      <c r="G1163" s="2">
        <f t="shared" si="22"/>
        <v>358283.538</v>
      </c>
      <c r="H1163" s="2">
        <f t="shared" si="23"/>
        <v>5.0000000046566129E-2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6460</v>
      </c>
      <c r="D1164" s="1">
        <f>BILANCA!E187</f>
        <v>1300</v>
      </c>
      <c r="E1164" s="1">
        <v>0</v>
      </c>
      <c r="F1164" s="1">
        <v>0</v>
      </c>
      <c r="G1164" s="2">
        <f t="shared" si="22"/>
        <v>1639.86</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8428632</v>
      </c>
      <c r="D1165" s="1">
        <f>BILANCA!E188</f>
        <v>8403594.5899999999</v>
      </c>
      <c r="E1165" s="1">
        <v>0</v>
      </c>
      <c r="F1165" s="1">
        <v>0</v>
      </c>
      <c r="G1165" s="2">
        <f t="shared" si="22"/>
        <v>4592919.4547600001</v>
      </c>
      <c r="H1165" s="2">
        <f t="shared" si="23"/>
        <v>0.41000000014901161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8190870</v>
      </c>
      <c r="D1166" s="1">
        <f>BILANCA!E189</f>
        <v>5989304.4000000004</v>
      </c>
      <c r="E1166" s="1">
        <v>0</v>
      </c>
      <c r="F1166" s="1">
        <v>0</v>
      </c>
      <c r="G1166" s="2">
        <f t="shared" si="22"/>
        <v>3691014.6203999999</v>
      </c>
      <c r="H1166" s="2">
        <f t="shared" si="23"/>
        <v>0.40000000037252903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174207003</v>
      </c>
      <c r="D1183" s="1">
        <f>BILANCA!E206</f>
        <v>232872097.47000003</v>
      </c>
      <c r="E1183" s="1">
        <v>0</v>
      </c>
      <c r="F1183" s="1">
        <v>0</v>
      </c>
      <c r="G1183" s="2">
        <f t="shared" si="22"/>
        <v>127990239.58800003</v>
      </c>
      <c r="H1183" s="2">
        <f t="shared" si="23"/>
        <v>0.47000002861022949</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174207003</v>
      </c>
      <c r="D1184" s="1">
        <f>BILANCA!E207</f>
        <v>232872097.47000003</v>
      </c>
      <c r="E1184" s="1">
        <v>0</v>
      </c>
      <c r="F1184" s="1">
        <v>0</v>
      </c>
      <c r="G1184" s="2">
        <f t="shared" si="22"/>
        <v>128630190.78594002</v>
      </c>
      <c r="H1184" s="2">
        <f t="shared" si="23"/>
        <v>0.47000002861022949</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171273985</v>
      </c>
      <c r="D1189" s="1">
        <f>BILANCA!E212</f>
        <v>230072499.18000001</v>
      </c>
      <c r="E1189" s="1">
        <v>0</v>
      </c>
      <c r="F1189" s="1">
        <v>0</v>
      </c>
      <c r="G1189" s="2">
        <f t="shared" si="22"/>
        <v>130072310.57215999</v>
      </c>
      <c r="H1189" s="2">
        <f t="shared" si="23"/>
        <v>0.18000000715255737</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57521</v>
      </c>
      <c r="D1191" s="1">
        <f>BILANCA!E214</f>
        <v>24840.21</v>
      </c>
      <c r="E1191" s="1">
        <v>0</v>
      </c>
      <c r="F1191" s="1">
        <v>0</v>
      </c>
      <c r="G1191" s="2">
        <f t="shared" si="22"/>
        <v>22297.895359999999</v>
      </c>
      <c r="H1191" s="2">
        <f t="shared" si="23"/>
        <v>0.20999999999912689</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2875497</v>
      </c>
      <c r="D1194" s="1">
        <f>BILANCA!E217</f>
        <v>2774758.08</v>
      </c>
      <c r="E1194" s="1">
        <v>0</v>
      </c>
      <c r="F1194" s="1">
        <v>0</v>
      </c>
      <c r="G1194" s="2">
        <f t="shared" si="22"/>
        <v>1777677.7767599998</v>
      </c>
      <c r="H1194" s="2">
        <f t="shared" si="23"/>
        <v>8.0000000074505806E-2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6928648</v>
      </c>
      <c r="D1211" s="1">
        <f>BILANCA!E234</f>
        <v>6848237.8899999997</v>
      </c>
      <c r="E1211" s="1">
        <v>0</v>
      </c>
      <c r="F1211" s="1">
        <v>0</v>
      </c>
      <c r="G1211" s="2">
        <f t="shared" si="22"/>
        <v>4702528.2218399998</v>
      </c>
      <c r="H1211" s="2">
        <f t="shared" si="23"/>
        <v>0.11000000033527613</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45646.51</v>
      </c>
      <c r="E1212" s="1">
        <v>0</v>
      </c>
      <c r="F1212" s="1">
        <v>0</v>
      </c>
      <c r="G1212" s="2">
        <f t="shared" si="22"/>
        <v>20906.101580000002</v>
      </c>
      <c r="H1212" s="2">
        <f t="shared" si="23"/>
        <v>0.48999999999796273</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6928648</v>
      </c>
      <c r="D1213" s="1">
        <f>BILANCA!E236</f>
        <v>6802591.3799999999</v>
      </c>
      <c r="E1213" s="1">
        <v>0</v>
      </c>
      <c r="F1213" s="1">
        <v>0</v>
      </c>
      <c r="G1213" s="2">
        <f t="shared" si="22"/>
        <v>4722781.0747999996</v>
      </c>
      <c r="H1213" s="2">
        <f t="shared" si="23"/>
        <v>0.37999999988824129</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3115635049</v>
      </c>
      <c r="D1214" s="1">
        <f>BILANCA!E237</f>
        <v>3208959149.2799997</v>
      </c>
      <c r="E1214" s="1">
        <v>0</v>
      </c>
      <c r="F1214" s="1">
        <v>0</v>
      </c>
      <c r="G1214" s="2">
        <f t="shared" si="22"/>
        <v>2202250823.2863598</v>
      </c>
      <c r="H1214" s="2">
        <f t="shared" si="23"/>
        <v>0.27999973297119141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3040817909</v>
      </c>
      <c r="D1215" s="1">
        <f>BILANCA!E238</f>
        <v>3099679480.1599998</v>
      </c>
      <c r="E1215" s="1">
        <v>0</v>
      </c>
      <c r="F1215" s="1">
        <v>0</v>
      </c>
      <c r="G1215" s="2">
        <f t="shared" si="22"/>
        <v>2143721033.68224</v>
      </c>
      <c r="H1215" s="2">
        <f t="shared" si="23"/>
        <v>0.15999984741210938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3215156880</v>
      </c>
      <c r="D1216" s="1">
        <f>BILANCA!E239</f>
        <v>3332806542.9099998</v>
      </c>
      <c r="E1216" s="1">
        <v>0</v>
      </c>
      <c r="F1216" s="1">
        <v>0</v>
      </c>
      <c r="G1216" s="2">
        <f t="shared" si="22"/>
        <v>2302219402.0360599</v>
      </c>
      <c r="H1216" s="2">
        <f t="shared" si="23"/>
        <v>9.0000152587890625E-2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3193620859</v>
      </c>
      <c r="D1217" s="1">
        <f>BILANCA!E240</f>
        <v>3314382468.7199998</v>
      </c>
      <c r="E1217" s="1">
        <v>0</v>
      </c>
      <c r="F1217" s="1">
        <v>0</v>
      </c>
      <c r="G1217" s="2">
        <f t="shared" si="22"/>
        <v>2298438276.36696</v>
      </c>
      <c r="H1217" s="2">
        <f t="shared" si="23"/>
        <v>0.28000020980834961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21536021</v>
      </c>
      <c r="D1218" s="1">
        <f>BILANCA!E241</f>
        <v>18424074.190000001</v>
      </c>
      <c r="E1218" s="1">
        <v>0</v>
      </c>
      <c r="F1218" s="1">
        <v>0</v>
      </c>
      <c r="G1218" s="2">
        <f t="shared" si="22"/>
        <v>13720279.804299999</v>
      </c>
      <c r="H1218" s="2">
        <f t="shared" si="23"/>
        <v>0.19000000134110451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174338971</v>
      </c>
      <c r="D1219" s="1">
        <f>BILANCA!E242</f>
        <v>233127062.75</v>
      </c>
      <c r="E1219" s="1">
        <v>0</v>
      </c>
      <c r="F1219" s="1">
        <v>0</v>
      </c>
      <c r="G1219" s="2">
        <f t="shared" si="22"/>
        <v>151179970.77399999</v>
      </c>
      <c r="H1219" s="2">
        <f t="shared" si="23"/>
        <v>0.25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2875497</v>
      </c>
      <c r="D1220" s="1">
        <f>BILANCA!E243</f>
        <v>2897755.15</v>
      </c>
      <c r="E1220" s="1">
        <v>0</v>
      </c>
      <c r="F1220" s="1">
        <v>0</v>
      </c>
      <c r="G1220" s="2">
        <f t="shared" si="22"/>
        <v>2055028.7300999998</v>
      </c>
      <c r="H1220" s="2">
        <f t="shared" si="23"/>
        <v>0.14999999990686774</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171463474</v>
      </c>
      <c r="D1221" s="1">
        <f>BILANCA!E244</f>
        <v>230229307.59999999</v>
      </c>
      <c r="E1221" s="1">
        <v>0</v>
      </c>
      <c r="F1221" s="1">
        <v>0</v>
      </c>
      <c r="G1221" s="2">
        <f t="shared" si="22"/>
        <v>150397457.22959998</v>
      </c>
      <c r="H1221" s="2">
        <f t="shared" si="23"/>
        <v>0.40000000596046448</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39506348</v>
      </c>
      <c r="D1222" s="1">
        <f>BILANCA!E245</f>
        <v>83976165.039999992</v>
      </c>
      <c r="E1222" s="1">
        <v>0</v>
      </c>
      <c r="F1222" s="1">
        <v>0</v>
      </c>
      <c r="G1222" s="2">
        <f t="shared" si="22"/>
        <v>49582624.061119996</v>
      </c>
      <c r="H1222" s="2">
        <f t="shared" si="23"/>
        <v>3.9999991655349731E-2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105098488</v>
      </c>
      <c r="D1223" s="1">
        <f>BILANCA!E246</f>
        <v>200486656.69999999</v>
      </c>
      <c r="E1223" s="1">
        <v>0</v>
      </c>
      <c r="F1223" s="1">
        <v>0</v>
      </c>
      <c r="G1223" s="2">
        <f t="shared" si="22"/>
        <v>121457232.336</v>
      </c>
      <c r="H1223" s="2">
        <f t="shared" si="23"/>
        <v>0.30000001192092896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99322996</v>
      </c>
      <c r="D1224" s="1">
        <f>BILANCA!E247</f>
        <v>130394603.09999999</v>
      </c>
      <c r="E1224" s="1">
        <v>0</v>
      </c>
      <c r="F1224" s="1">
        <v>0</v>
      </c>
      <c r="G1224" s="2">
        <f t="shared" si="22"/>
        <v>86787040.730199993</v>
      </c>
      <c r="H1224" s="2">
        <f t="shared" si="23"/>
        <v>9.9999994039535522E-2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5775492</v>
      </c>
      <c r="D1226" s="1">
        <f>BILANCA!E249</f>
        <v>70092053.599999994</v>
      </c>
      <c r="E1226" s="1">
        <v>0</v>
      </c>
      <c r="F1226" s="1">
        <v>0</v>
      </c>
      <c r="G1226" s="2">
        <f t="shared" si="22"/>
        <v>35468182.605599999</v>
      </c>
      <c r="H1226" s="2">
        <f t="shared" si="23"/>
        <v>0.40000000596046448</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65592140</v>
      </c>
      <c r="D1227" s="1">
        <f>BILANCA!E250</f>
        <v>116510491.66</v>
      </c>
      <c r="E1227" s="1">
        <v>0</v>
      </c>
      <c r="F1227" s="1">
        <v>0</v>
      </c>
      <c r="G1227" s="2">
        <f t="shared" si="22"/>
        <v>72861602.090079993</v>
      </c>
      <c r="H1227" s="2">
        <f t="shared" si="23"/>
        <v>0.34000000357627869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65592140</v>
      </c>
      <c r="D1229" s="1">
        <f>BILANCA!E252</f>
        <v>116510491.66</v>
      </c>
      <c r="E1229" s="1">
        <v>0</v>
      </c>
      <c r="F1229" s="1">
        <v>0</v>
      </c>
      <c r="G1229" s="2">
        <f t="shared" si="22"/>
        <v>73458828.336720005</v>
      </c>
      <c r="H1229" s="2">
        <f t="shared" si="23"/>
        <v>0.34000000357627869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29325164</v>
      </c>
      <c r="D1232" s="1">
        <f>BILANCA!E255</f>
        <v>22823521.02</v>
      </c>
      <c r="E1232" s="1">
        <v>0</v>
      </c>
      <c r="F1232" s="1">
        <v>0</v>
      </c>
      <c r="G1232" s="2">
        <f t="shared" si="22"/>
        <v>18668079.303959999</v>
      </c>
      <c r="H1232" s="2">
        <f t="shared" si="23"/>
        <v>1.9999999552965164E-2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5985582</v>
      </c>
      <c r="D1233" s="1">
        <f>BILANCA!E256</f>
        <v>2479936.75</v>
      </c>
      <c r="E1233" s="1">
        <v>0</v>
      </c>
      <c r="F1233" s="1">
        <v>0</v>
      </c>
      <c r="G1233" s="2">
        <f t="shared" si="22"/>
        <v>2736363.875</v>
      </c>
      <c r="H1233" s="2">
        <f t="shared" si="23"/>
        <v>0.25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46</v>
      </c>
      <c r="D1234" s="1">
        <f>BILANCA!E257</f>
        <v>46.31</v>
      </c>
      <c r="E1234" s="1">
        <v>0</v>
      </c>
      <c r="F1234" s="1">
        <v>0</v>
      </c>
      <c r="G1234" s="2">
        <f t="shared" si="22"/>
        <v>34.793620000000004</v>
      </c>
      <c r="H1234" s="2">
        <f t="shared" si="23"/>
        <v>0.31000000000000227</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362327664</v>
      </c>
      <c r="D1236" s="1">
        <f>BILANCA!E259</f>
        <v>402518253.41000003</v>
      </c>
      <c r="E1236" s="1">
        <v>0</v>
      </c>
      <c r="F1236" s="1">
        <v>0</v>
      </c>
      <c r="G1236" s="2">
        <f t="shared" si="22"/>
        <v>295343135.21746004</v>
      </c>
      <c r="H1236" s="2">
        <f t="shared" si="23"/>
        <v>0.4100000262260437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362327664</v>
      </c>
      <c r="D1237" s="1">
        <f>BILANCA!E260</f>
        <v>402518253.41000003</v>
      </c>
      <c r="E1237" s="1">
        <v>0</v>
      </c>
      <c r="F1237" s="1">
        <v>0</v>
      </c>
      <c r="G1237" s="2">
        <f t="shared" si="22"/>
        <v>296510499.38828003</v>
      </c>
      <c r="H1237" s="2">
        <f t="shared" si="23"/>
        <v>0.4100000262260437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39158777</v>
      </c>
      <c r="D1238" s="1">
        <f>BILANCA!E262</f>
        <v>2082918.63</v>
      </c>
      <c r="E1238" s="1">
        <v>0</v>
      </c>
      <c r="F1238" s="1">
        <v>0</v>
      </c>
      <c r="G1238" s="2">
        <f t="shared" si="22"/>
        <v>11047776.636299999</v>
      </c>
      <c r="H1238" s="2">
        <f t="shared" si="23"/>
        <v>0.37000000011175871</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59446867</v>
      </c>
      <c r="D1240" s="1">
        <f>BILANCA!E264</f>
        <v>42533510.280000001</v>
      </c>
      <c r="E1240" s="1">
        <v>0</v>
      </c>
      <c r="F1240" s="1">
        <v>0</v>
      </c>
      <c r="G1240" s="2">
        <f t="shared" si="22"/>
        <v>37140069.102920003</v>
      </c>
      <c r="H1240" s="2">
        <f t="shared" si="23"/>
        <v>0.2800000011920929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5749104</v>
      </c>
      <c r="D1241" s="1">
        <f>BILANCA!E265</f>
        <v>9560256.3200000003</v>
      </c>
      <c r="E1241" s="1">
        <v>0</v>
      </c>
      <c r="F1241" s="1">
        <v>0</v>
      </c>
      <c r="G1241" s="2">
        <f t="shared" si="22"/>
        <v>6416361.0931199994</v>
      </c>
      <c r="H1241" s="2">
        <f t="shared" si="23"/>
        <v>0.32000000029802322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2943496</v>
      </c>
      <c r="D1242" s="1">
        <f>BILANCA!E266</f>
        <v>6861579.2699999996</v>
      </c>
      <c r="E1242" s="1">
        <v>0</v>
      </c>
      <c r="F1242" s="1">
        <v>0</v>
      </c>
      <c r="G1242" s="2">
        <f t="shared" ref="G1242:G1479" si="24">B1242/1000*C1242+B1242/500*D1242</f>
        <v>4316663.5258599995</v>
      </c>
      <c r="H1242" s="2">
        <f t="shared" si="23"/>
        <v>0.26999999955296516</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4191281</v>
      </c>
      <c r="D1243" s="1">
        <f>BILANCA!E267</f>
        <v>229583.93</v>
      </c>
      <c r="E1243" s="1">
        <v>0</v>
      </c>
      <c r="F1243" s="1">
        <v>0</v>
      </c>
      <c r="G1243" s="2">
        <f t="shared" si="24"/>
        <v>1209116.7036000001</v>
      </c>
      <c r="H1243" s="2">
        <f t="shared" si="23"/>
        <v>7.0000000006984919E-2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1974075</v>
      </c>
      <c r="D1244" s="1">
        <f>BILANCA!E268</f>
        <v>2028341.48</v>
      </c>
      <c r="E1244" s="1">
        <v>0</v>
      </c>
      <c r="F1244" s="1">
        <v>0</v>
      </c>
      <c r="G1244" s="2">
        <f t="shared" si="24"/>
        <v>1574027.8275599999</v>
      </c>
      <c r="H1244" s="2">
        <f t="shared" si="23"/>
        <v>0.47999999998137355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128717</v>
      </c>
      <c r="D1245" s="1">
        <f>BILANCA!E269</f>
        <v>87668.85</v>
      </c>
      <c r="E1245" s="1">
        <v>0</v>
      </c>
      <c r="F1245" s="1">
        <v>0</v>
      </c>
      <c r="G1245" s="2">
        <f t="shared" si="24"/>
        <v>79662.331399999995</v>
      </c>
      <c r="H1245" s="2">
        <f t="shared" si="23"/>
        <v>0.14999999999417923</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4249762</v>
      </c>
      <c r="D1246" s="1">
        <f>BILANCA!E270</f>
        <v>10200</v>
      </c>
      <c r="E1246" s="1">
        <v>0</v>
      </c>
      <c r="F1246" s="1">
        <v>0</v>
      </c>
      <c r="G1246" s="2">
        <f t="shared" si="24"/>
        <v>1123052.6059999999</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4054491</v>
      </c>
      <c r="D1247" s="1">
        <f>BILANCA!E271</f>
        <v>1334347.76</v>
      </c>
      <c r="E1247" s="1">
        <v>0</v>
      </c>
      <c r="F1247" s="1">
        <v>0</v>
      </c>
      <c r="G1247" s="2">
        <f t="shared" si="24"/>
        <v>1774921.2412800002</v>
      </c>
      <c r="H1247" s="2">
        <f t="shared" si="23"/>
        <v>0.23999999999068677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88548</v>
      </c>
      <c r="D1249" s="1">
        <f>BILANCA!E273</f>
        <v>0</v>
      </c>
      <c r="E1249" s="1">
        <v>0</v>
      </c>
      <c r="F1249" s="1">
        <v>0</v>
      </c>
      <c r="G1249" s="2">
        <f t="shared" si="24"/>
        <v>23553.768</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36933.949999999997</v>
      </c>
      <c r="E1261" s="1">
        <v>0</v>
      </c>
      <c r="F1261" s="1">
        <v>0</v>
      </c>
      <c r="G1261" s="2">
        <f t="shared" si="25"/>
        <v>20535.2762</v>
      </c>
      <c r="H1261" s="2">
        <f t="shared" si="26"/>
        <v>5.0000000002910383E-2</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11657588</v>
      </c>
      <c r="D1263" s="1">
        <f>BILANCA!E287</f>
        <v>112938.84</v>
      </c>
      <c r="E1263" s="1">
        <v>0</v>
      </c>
      <c r="F1263" s="1">
        <v>0</v>
      </c>
      <c r="G1263" s="2">
        <f t="shared" si="24"/>
        <v>3327370.3903999999</v>
      </c>
      <c r="H1263" s="2">
        <f t="shared" si="23"/>
        <v>0.16000000000349246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38924714</v>
      </c>
      <c r="D1264" s="1">
        <f>BILANCA!E288</f>
        <v>50204084.789999999</v>
      </c>
      <c r="E1264" s="1">
        <v>0</v>
      </c>
      <c r="F1264" s="1">
        <v>0</v>
      </c>
      <c r="G1264" s="2">
        <f t="shared" si="24"/>
        <v>39152540.285980001</v>
      </c>
      <c r="H1264" s="2">
        <f t="shared" si="23"/>
        <v>0.21000000089406967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110</v>
      </c>
      <c r="D1265" s="1">
        <f>BILANCA!E289</f>
        <v>0</v>
      </c>
      <c r="E1265" s="1">
        <v>0</v>
      </c>
      <c r="F1265" s="1">
        <v>0</v>
      </c>
      <c r="G1265" s="2">
        <f t="shared" si="24"/>
        <v>31.019999999999996</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8190760</v>
      </c>
      <c r="D1266" s="1">
        <f>BILANCA!E290</f>
        <v>5989304.4000000004</v>
      </c>
      <c r="E1266" s="1">
        <v>0</v>
      </c>
      <c r="F1266" s="1">
        <v>0</v>
      </c>
      <c r="G1266" s="2">
        <f t="shared" si="24"/>
        <v>5707931.3703999994</v>
      </c>
      <c r="H1266" s="2">
        <f t="shared" si="23"/>
        <v>0.40000000037252903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174207003</v>
      </c>
      <c r="D1270" s="1">
        <f>BILANCA!E294</f>
        <v>232872097.47</v>
      </c>
      <c r="E1270" s="1">
        <v>0</v>
      </c>
      <c r="F1270" s="1">
        <v>0</v>
      </c>
      <c r="G1270" s="2">
        <f t="shared" si="24"/>
        <v>183665993.80877998</v>
      </c>
      <c r="H1270" s="2">
        <f t="shared" si="23"/>
        <v>0.4699999988079071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15800</v>
      </c>
      <c r="D1271" s="1">
        <f>BILANCA!E295</f>
        <v>3818.34</v>
      </c>
      <c r="E1271" s="1">
        <v>0</v>
      </c>
      <c r="F1271" s="1">
        <v>0</v>
      </c>
      <c r="G1271" s="2">
        <f t="shared" si="24"/>
        <v>6749.7638399999996</v>
      </c>
      <c r="H1271" s="2">
        <f t="shared" si="23"/>
        <v>0.34000000000014552</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1712381</v>
      </c>
      <c r="D1272" s="1">
        <f>BILANCA!E296</f>
        <v>1883314.69</v>
      </c>
      <c r="E1272" s="1">
        <v>0</v>
      </c>
      <c r="F1272" s="1">
        <v>0</v>
      </c>
      <c r="G1272" s="2">
        <f t="shared" si="24"/>
        <v>1583433.9998199998</v>
      </c>
      <c r="H1272" s="2">
        <f t="shared" si="23"/>
        <v>0.31000000005587935</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782873</v>
      </c>
      <c r="D1273" s="1">
        <f>BILANCA!E297</f>
        <v>2607156.87</v>
      </c>
      <c r="E1273" s="1">
        <v>0</v>
      </c>
      <c r="F1273" s="1">
        <v>0</v>
      </c>
      <c r="G1273" s="2">
        <f t="shared" si="24"/>
        <v>1739184.1545999998</v>
      </c>
      <c r="H1273" s="2">
        <f t="shared" si="23"/>
        <v>0.12999999988824129</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530550</v>
      </c>
      <c r="D1274" s="1">
        <f>BILANCA!E298</f>
        <v>487955.23</v>
      </c>
      <c r="E1274" s="1">
        <v>0</v>
      </c>
      <c r="F1274" s="1">
        <v>0</v>
      </c>
      <c r="G1274" s="2">
        <f t="shared" si="24"/>
        <v>438379.99385999999</v>
      </c>
      <c r="H1274" s="2">
        <f t="shared" si="23"/>
        <v>0.22999999998137355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400972</v>
      </c>
      <c r="D1275" s="1">
        <f>BILANCA!E299</f>
        <v>305137.52</v>
      </c>
      <c r="E1275" s="1">
        <v>0</v>
      </c>
      <c r="F1275" s="1">
        <v>0</v>
      </c>
      <c r="G1275" s="2">
        <f t="shared" si="24"/>
        <v>295284.13568000001</v>
      </c>
      <c r="H1275" s="2">
        <f t="shared" si="23"/>
        <v>0.47999999998137355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49960</v>
      </c>
      <c r="D1277" s="1">
        <f>BILANCA!E301</f>
        <v>0</v>
      </c>
      <c r="E1277" s="1">
        <v>0</v>
      </c>
      <c r="F1277" s="1">
        <v>0</v>
      </c>
      <c r="G1277" s="2">
        <f t="shared" si="24"/>
        <v>14688.24</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725277</v>
      </c>
      <c r="D1278" s="1">
        <f>BILANCA!E302</f>
        <v>670772.28</v>
      </c>
      <c r="E1278" s="1">
        <v>0</v>
      </c>
      <c r="F1278" s="1">
        <v>0</v>
      </c>
      <c r="G1278" s="2">
        <f t="shared" si="24"/>
        <v>609712.3602</v>
      </c>
      <c r="H1278" s="2">
        <f t="shared" si="23"/>
        <v>0.28000000002793968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57521</v>
      </c>
      <c r="D1288" s="1">
        <f>BILANCA!E312</f>
        <v>24840.21</v>
      </c>
      <c r="E1288" s="1">
        <v>0</v>
      </c>
      <c r="F1288" s="1">
        <v>0</v>
      </c>
      <c r="G1288" s="2">
        <f t="shared" si="24"/>
        <v>32696.433099999998</v>
      </c>
      <c r="H1288" s="2">
        <f t="shared" si="23"/>
        <v>0.20999999999912689</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80091375</v>
      </c>
      <c r="D1299" s="6">
        <f>'RAS-funkcijski'!E5</f>
        <v>89465689.74000001</v>
      </c>
      <c r="E1299" s="6">
        <v>0</v>
      </c>
      <c r="F1299" s="6">
        <v>0</v>
      </c>
      <c r="G1299" s="7">
        <f t="shared" si="24"/>
        <v>259022.75448000003</v>
      </c>
      <c r="H1299" s="7">
        <f t="shared" si="23"/>
        <v>0.25999999046325684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59675933</v>
      </c>
      <c r="D1300" s="1">
        <f>'RAS-funkcijski'!E6</f>
        <v>59934937.730000004</v>
      </c>
      <c r="E1300" s="1">
        <v>0</v>
      </c>
      <c r="F1300" s="1">
        <v>0</v>
      </c>
      <c r="G1300" s="2">
        <f t="shared" si="24"/>
        <v>359091.61692000006</v>
      </c>
      <c r="H1300" s="2">
        <f t="shared" si="23"/>
        <v>0.26999999582767487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34993677</v>
      </c>
      <c r="D1301" s="1">
        <f>'RAS-funkcijski'!E7</f>
        <v>35929786.93</v>
      </c>
      <c r="E1301" s="1">
        <v>0</v>
      </c>
      <c r="F1301" s="1">
        <v>0</v>
      </c>
      <c r="G1301" s="2">
        <f t="shared" si="24"/>
        <v>320559.75258000003</v>
      </c>
      <c r="H1301" s="2">
        <f t="shared" si="23"/>
        <v>7.0000000298023224E-2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24682256</v>
      </c>
      <c r="D1302" s="1">
        <f>'RAS-funkcijski'!E8</f>
        <v>24005150.800000001</v>
      </c>
      <c r="E1302" s="1">
        <v>0</v>
      </c>
      <c r="F1302" s="1">
        <v>0</v>
      </c>
      <c r="G1302" s="2">
        <f t="shared" si="24"/>
        <v>290770.2304</v>
      </c>
      <c r="H1302" s="2">
        <f t="shared" si="23"/>
        <v>0.19999999925494194</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20415442</v>
      </c>
      <c r="D1307" s="1">
        <f>'RAS-funkcijski'!E13</f>
        <v>29530752.010000002</v>
      </c>
      <c r="E1307" s="1">
        <v>0</v>
      </c>
      <c r="F1307" s="1">
        <v>0</v>
      </c>
      <c r="G1307" s="2">
        <f t="shared" si="24"/>
        <v>715292.51417999994</v>
      </c>
      <c r="H1307" s="2">
        <f t="shared" si="23"/>
        <v>1.0000001639127731E-2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20415442</v>
      </c>
      <c r="D1310" s="1">
        <f>'RAS-funkcijski'!E16</f>
        <v>29530752.010000002</v>
      </c>
      <c r="E1310" s="1">
        <v>0</v>
      </c>
      <c r="F1310" s="1">
        <v>0</v>
      </c>
      <c r="G1310" s="2">
        <f t="shared" si="24"/>
        <v>953723.35224000004</v>
      </c>
      <c r="H1310" s="2">
        <f t="shared" si="23"/>
        <v>1.0000001639127731E-2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19616211</v>
      </c>
      <c r="D1322" s="1">
        <f>'RAS-funkcijski'!E28</f>
        <v>21244319.289999999</v>
      </c>
      <c r="E1322" s="1">
        <v>0</v>
      </c>
      <c r="F1322" s="1">
        <v>0</v>
      </c>
      <c r="G1322" s="2">
        <f t="shared" si="24"/>
        <v>1490516.38992</v>
      </c>
      <c r="H1322" s="2">
        <f t="shared" si="23"/>
        <v>0.28999999910593033</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19616211</v>
      </c>
      <c r="D1324" s="1">
        <f>'RAS-funkcijski'!E30</f>
        <v>21244319.289999999</v>
      </c>
      <c r="E1324" s="1">
        <v>0</v>
      </c>
      <c r="F1324" s="1">
        <v>0</v>
      </c>
      <c r="G1324" s="2">
        <f t="shared" si="24"/>
        <v>1614726.0890799998</v>
      </c>
      <c r="H1324" s="2">
        <f t="shared" si="23"/>
        <v>0.28999999910593033</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46581181</v>
      </c>
      <c r="D1329" s="1">
        <f>'RAS-funkcijski'!E35</f>
        <v>74675497.940000013</v>
      </c>
      <c r="E1329" s="1">
        <v>0</v>
      </c>
      <c r="F1329" s="1">
        <v>0</v>
      </c>
      <c r="G1329" s="2">
        <f t="shared" si="24"/>
        <v>6073897.4832800012</v>
      </c>
      <c r="H1329" s="2">
        <f t="shared" si="23"/>
        <v>5.9999987483024597E-2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8239642</v>
      </c>
      <c r="D1330" s="1">
        <f>'RAS-funkcijski'!E36</f>
        <v>8159661.5599999996</v>
      </c>
      <c r="E1330" s="1">
        <v>0</v>
      </c>
      <c r="F1330" s="1">
        <v>0</v>
      </c>
      <c r="G1330" s="2">
        <f t="shared" si="24"/>
        <v>785886.88384000002</v>
      </c>
      <c r="H1330" s="2">
        <f t="shared" si="23"/>
        <v>0.44000000040978193</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8239642</v>
      </c>
      <c r="D1331" s="1">
        <f>'RAS-funkcijski'!E37</f>
        <v>8159661.5599999996</v>
      </c>
      <c r="E1331" s="1">
        <v>0</v>
      </c>
      <c r="F1331" s="1">
        <v>0</v>
      </c>
      <c r="G1331" s="2">
        <f t="shared" si="24"/>
        <v>810445.84895999997</v>
      </c>
      <c r="H1331" s="2">
        <f t="shared" si="23"/>
        <v>0.44000000040978193</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634800</v>
      </c>
      <c r="D1333" s="1">
        <f>'RAS-funkcijski'!E39</f>
        <v>1339837.8</v>
      </c>
      <c r="E1333" s="1">
        <v>0</v>
      </c>
      <c r="F1333" s="1">
        <v>0</v>
      </c>
      <c r="G1333" s="2">
        <f t="shared" si="24"/>
        <v>116006.64600000001</v>
      </c>
      <c r="H1333" s="2">
        <f t="shared" si="23"/>
        <v>0.19999999995343387</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634800</v>
      </c>
      <c r="D1334" s="1">
        <f>'RAS-funkcijski'!E40</f>
        <v>1339837.8</v>
      </c>
      <c r="E1334" s="1">
        <v>0</v>
      </c>
      <c r="F1334" s="1">
        <v>0</v>
      </c>
      <c r="G1334" s="2">
        <f t="shared" si="24"/>
        <v>119321.1216</v>
      </c>
      <c r="H1334" s="2">
        <f t="shared" si="23"/>
        <v>0.19999999995343387</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37662029</v>
      </c>
      <c r="D1348" s="1">
        <f>'RAS-funkcijski'!E54</f>
        <v>65126003.380000003</v>
      </c>
      <c r="E1348" s="1">
        <v>0</v>
      </c>
      <c r="F1348" s="1">
        <v>0</v>
      </c>
      <c r="G1348" s="2">
        <f t="shared" si="24"/>
        <v>8395701.7880000006</v>
      </c>
      <c r="H1348" s="2">
        <f t="shared" si="27"/>
        <v>0.38000000268220901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37662029</v>
      </c>
      <c r="D1349" s="1">
        <f>'RAS-funkcijski'!E55</f>
        <v>65126003.380000003</v>
      </c>
      <c r="E1349" s="1">
        <v>0</v>
      </c>
      <c r="F1349" s="1">
        <v>0</v>
      </c>
      <c r="G1349" s="2">
        <f t="shared" si="24"/>
        <v>8563615.8237599991</v>
      </c>
      <c r="H1349" s="2">
        <f t="shared" si="27"/>
        <v>0.38000000268220901</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44710</v>
      </c>
      <c r="D1368" s="1">
        <f>'RAS-funkcijski'!E74</f>
        <v>49995.199999999997</v>
      </c>
      <c r="E1368" s="1">
        <v>0</v>
      </c>
      <c r="F1368" s="1">
        <v>0</v>
      </c>
      <c r="G1368" s="2">
        <f t="shared" si="24"/>
        <v>10129.028</v>
      </c>
      <c r="H1368" s="2">
        <f t="shared" si="27"/>
        <v>0.19999999999708962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34199280</v>
      </c>
      <c r="D1369" s="1">
        <f>'RAS-funkcijski'!E75</f>
        <v>29870097.43</v>
      </c>
      <c r="E1369" s="1">
        <v>0</v>
      </c>
      <c r="F1369" s="1">
        <v>0</v>
      </c>
      <c r="G1369" s="2">
        <f t="shared" si="24"/>
        <v>6669702.7150599994</v>
      </c>
      <c r="H1369" s="2">
        <f t="shared" si="27"/>
        <v>0.42999999970197678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32890898</v>
      </c>
      <c r="D1370" s="1">
        <f>'RAS-funkcijski'!E76</f>
        <v>26686932.469999999</v>
      </c>
      <c r="E1370" s="1">
        <v>0</v>
      </c>
      <c r="F1370" s="1">
        <v>0</v>
      </c>
      <c r="G1370" s="2">
        <f t="shared" si="24"/>
        <v>6211062.9316799995</v>
      </c>
      <c r="H1370" s="2">
        <f t="shared" si="27"/>
        <v>0.4699999988079071</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996142</v>
      </c>
      <c r="D1371" s="1">
        <f>'RAS-funkcijski'!E77</f>
        <v>2689119.07</v>
      </c>
      <c r="E1371" s="1">
        <v>0</v>
      </c>
      <c r="F1371" s="1">
        <v>0</v>
      </c>
      <c r="G1371" s="2">
        <f t="shared" si="24"/>
        <v>465329.75021999993</v>
      </c>
      <c r="H1371" s="2">
        <f t="shared" si="27"/>
        <v>6.9999999832361937E-2</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312240</v>
      </c>
      <c r="D1375" s="1">
        <f>'RAS-funkcijski'!E81</f>
        <v>494045.89</v>
      </c>
      <c r="E1375" s="1">
        <v>0</v>
      </c>
      <c r="F1375" s="1">
        <v>0</v>
      </c>
      <c r="G1375" s="2">
        <f t="shared" si="24"/>
        <v>100125.54706</v>
      </c>
      <c r="H1375" s="2">
        <f t="shared" si="27"/>
        <v>0.10999999998603016</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168072843</v>
      </c>
      <c r="D1376" s="1">
        <f>'RAS-funkcijski'!E82</f>
        <v>198604208.46999997</v>
      </c>
      <c r="E1376" s="1">
        <v>0</v>
      </c>
      <c r="F1376" s="1">
        <v>0</v>
      </c>
      <c r="G1376" s="2">
        <f t="shared" si="24"/>
        <v>44091938.275319993</v>
      </c>
      <c r="H1376" s="2">
        <f t="shared" si="27"/>
        <v>0.46999996900558472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16132094</v>
      </c>
      <c r="D1377" s="1">
        <f>'RAS-funkcijski'!E83</f>
        <v>15574215.32</v>
      </c>
      <c r="E1377" s="1">
        <v>0</v>
      </c>
      <c r="F1377" s="1">
        <v>0</v>
      </c>
      <c r="G1377" s="2">
        <f t="shared" si="24"/>
        <v>3735161.4465600001</v>
      </c>
      <c r="H1377" s="2">
        <f t="shared" si="27"/>
        <v>0.32000000029802322</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140715440</v>
      </c>
      <c r="D1378" s="1">
        <f>'RAS-funkcijski'!E84</f>
        <v>171052794.06999999</v>
      </c>
      <c r="E1378" s="1">
        <v>0</v>
      </c>
      <c r="F1378" s="1">
        <v>0</v>
      </c>
      <c r="G1378" s="2">
        <f t="shared" si="24"/>
        <v>38625682.251199998</v>
      </c>
      <c r="H1378" s="2">
        <f t="shared" si="27"/>
        <v>6.9999992847442627E-2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11062725</v>
      </c>
      <c r="D1380" s="1">
        <f>'RAS-funkcijski'!E86</f>
        <v>11448437.689999999</v>
      </c>
      <c r="E1380" s="1">
        <v>0</v>
      </c>
      <c r="F1380" s="1">
        <v>0</v>
      </c>
      <c r="G1380" s="2">
        <f t="shared" si="24"/>
        <v>2784687.23116</v>
      </c>
      <c r="H1380" s="2">
        <f t="shared" si="27"/>
        <v>0.31000000052154064</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162584</v>
      </c>
      <c r="D1382" s="1">
        <f>'RAS-funkcijski'!E88</f>
        <v>528761.39</v>
      </c>
      <c r="E1382" s="1">
        <v>0</v>
      </c>
      <c r="F1382" s="1">
        <v>0</v>
      </c>
      <c r="G1382" s="2">
        <f t="shared" si="24"/>
        <v>102488.96952</v>
      </c>
      <c r="H1382" s="2">
        <f t="shared" si="27"/>
        <v>0.39000000001396984</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8308125</v>
      </c>
      <c r="D1383" s="1">
        <f>'RAS-funkcijski'!E89</f>
        <v>2869561.07</v>
      </c>
      <c r="E1383" s="1">
        <v>0</v>
      </c>
      <c r="F1383" s="1">
        <v>0</v>
      </c>
      <c r="G1383" s="2">
        <f t="shared" si="24"/>
        <v>1194016.0068999999</v>
      </c>
      <c r="H1383" s="2">
        <f t="shared" si="27"/>
        <v>6.9999999832361937E-2</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8308125</v>
      </c>
      <c r="D1400" s="1">
        <f>'RAS-funkcijski'!E106</f>
        <v>2869561.07</v>
      </c>
      <c r="E1400" s="1">
        <v>0</v>
      </c>
      <c r="F1400" s="1">
        <v>0</v>
      </c>
      <c r="G1400" s="2">
        <f t="shared" si="24"/>
        <v>1432819.2082799999</v>
      </c>
      <c r="H1400" s="2">
        <f t="shared" si="27"/>
        <v>6.9999999832361937E-2</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88904853</v>
      </c>
      <c r="D1401" s="1">
        <f>'RAS-funkcijski'!E107</f>
        <v>122828336.06</v>
      </c>
      <c r="E1401" s="1">
        <v>0</v>
      </c>
      <c r="F1401" s="1">
        <v>0</v>
      </c>
      <c r="G1401" s="2">
        <f t="shared" si="24"/>
        <v>34459837.087359995</v>
      </c>
      <c r="H1401" s="2">
        <f t="shared" si="27"/>
        <v>6.0000002384185791E-2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42482260</v>
      </c>
      <c r="D1402" s="1">
        <f>'RAS-funkcijski'!E108</f>
        <v>73118806.769999996</v>
      </c>
      <c r="E1402" s="1">
        <v>0</v>
      </c>
      <c r="F1402" s="1">
        <v>0</v>
      </c>
      <c r="G1402" s="2">
        <f t="shared" si="24"/>
        <v>19626866.848159999</v>
      </c>
      <c r="H1402" s="2">
        <f t="shared" si="27"/>
        <v>0.23000000417232513</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46422593</v>
      </c>
      <c r="D1403" s="1">
        <f>'RAS-funkcijski'!E109</f>
        <v>49709529.289999999</v>
      </c>
      <c r="E1403" s="1">
        <v>0</v>
      </c>
      <c r="F1403" s="1">
        <v>0</v>
      </c>
      <c r="G1403" s="2">
        <f t="shared" si="24"/>
        <v>15313373.415899999</v>
      </c>
      <c r="H1403" s="2">
        <f t="shared" si="27"/>
        <v>0.28999999910593033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271487640</v>
      </c>
      <c r="D1408" s="1">
        <f>'RAS-funkcijski'!E114</f>
        <v>294656640.18000001</v>
      </c>
      <c r="E1408" s="1">
        <v>0</v>
      </c>
      <c r="F1408" s="1">
        <v>0</v>
      </c>
      <c r="G1408" s="2">
        <f t="shared" si="24"/>
        <v>94688101.239600003</v>
      </c>
      <c r="H1408" s="2">
        <f t="shared" si="27"/>
        <v>0.18000000715255737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257373685.56999999</v>
      </c>
      <c r="D1409" s="1">
        <f>'RAS-funkcijski'!E115</f>
        <v>281809797.75999999</v>
      </c>
      <c r="E1409" s="1">
        <v>0</v>
      </c>
      <c r="F1409" s="1">
        <v>0</v>
      </c>
      <c r="G1409" s="2">
        <f t="shared" si="24"/>
        <v>91130254.200989991</v>
      </c>
      <c r="H1409" s="2">
        <f t="shared" si="27"/>
        <v>0.67000001668930054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66876107</v>
      </c>
      <c r="D1410" s="1">
        <f>'RAS-funkcijski'!E116</f>
        <v>69476833.590000004</v>
      </c>
      <c r="E1410" s="1">
        <v>0</v>
      </c>
      <c r="F1410" s="1">
        <v>0</v>
      </c>
      <c r="G1410" s="2">
        <f t="shared" si="24"/>
        <v>23052934.708160002</v>
      </c>
      <c r="H1410" s="2">
        <f t="shared" si="27"/>
        <v>0.40999999642372131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190497578.56999999</v>
      </c>
      <c r="D1411" s="1">
        <f>'RAS-funkcijski'!E117</f>
        <v>212332964.16999999</v>
      </c>
      <c r="E1411" s="1">
        <v>0</v>
      </c>
      <c r="F1411" s="1">
        <v>0</v>
      </c>
      <c r="G1411" s="2">
        <f t="shared" si="24"/>
        <v>69513476.280829996</v>
      </c>
      <c r="H1411" s="2">
        <f t="shared" si="27"/>
        <v>0.59999999403953552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2296951</v>
      </c>
      <c r="D1419" s="1">
        <f>'RAS-funkcijski'!E125</f>
        <v>2073425.6</v>
      </c>
      <c r="E1419" s="1">
        <v>0</v>
      </c>
      <c r="F1419" s="1">
        <v>0</v>
      </c>
      <c r="G1419" s="2">
        <f t="shared" si="24"/>
        <v>779700.0662</v>
      </c>
      <c r="H1419" s="2">
        <f t="shared" si="27"/>
        <v>0.39999999990686774</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11817003.43</v>
      </c>
      <c r="D1420" s="1">
        <f>'RAS-funkcijski'!E126</f>
        <v>10773416.82</v>
      </c>
      <c r="E1420" s="1">
        <v>0</v>
      </c>
      <c r="F1420" s="1">
        <v>0</v>
      </c>
      <c r="G1420" s="2">
        <f t="shared" si="24"/>
        <v>4070388.1225399999</v>
      </c>
      <c r="H1420" s="2">
        <f t="shared" si="27"/>
        <v>0.60999999940395355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15381270</v>
      </c>
      <c r="D1423" s="1">
        <f>'RAS-funkcijski'!E129</f>
        <v>14374322.83</v>
      </c>
      <c r="E1423" s="1">
        <v>0</v>
      </c>
      <c r="F1423" s="1">
        <v>0</v>
      </c>
      <c r="G1423" s="2">
        <f t="shared" si="24"/>
        <v>5516239.4574999996</v>
      </c>
      <c r="H1423" s="2">
        <f t="shared" si="27"/>
        <v>0.16999999992549419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32333.59</v>
      </c>
      <c r="E1427" s="1">
        <v>0</v>
      </c>
      <c r="F1427" s="1">
        <v>0</v>
      </c>
      <c r="G1427" s="2">
        <f t="shared" si="24"/>
        <v>8342.0662200000006</v>
      </c>
      <c r="H1427" s="2">
        <f t="shared" si="27"/>
        <v>0.40999999999985448</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3494076</v>
      </c>
      <c r="D1431" s="1">
        <f>'RAS-funkcijski'!E137</f>
        <v>2508359.37</v>
      </c>
      <c r="E1431" s="1">
        <v>0</v>
      </c>
      <c r="F1431" s="1">
        <v>0</v>
      </c>
      <c r="G1431" s="2">
        <f t="shared" si="24"/>
        <v>1131935.7004200001</v>
      </c>
      <c r="H1431" s="2">
        <f t="shared" si="27"/>
        <v>0.37000000011175871</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2073223</v>
      </c>
      <c r="D1432" s="1">
        <f>'RAS-funkcijski'!E138</f>
        <v>2655743.12</v>
      </c>
      <c r="E1432" s="1">
        <v>0</v>
      </c>
      <c r="F1432" s="1">
        <v>0</v>
      </c>
      <c r="G1432" s="2">
        <f t="shared" si="24"/>
        <v>989551.03816000023</v>
      </c>
      <c r="H1432" s="2">
        <f t="shared" si="27"/>
        <v>0.12000000011175871</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9813971</v>
      </c>
      <c r="D1434" s="1">
        <f>'RAS-funkcijski'!E140</f>
        <v>9177886.75</v>
      </c>
      <c r="E1434" s="1">
        <v>0</v>
      </c>
      <c r="F1434" s="1">
        <v>0</v>
      </c>
      <c r="G1434" s="2">
        <f t="shared" si="24"/>
        <v>3831085.2520000003</v>
      </c>
      <c r="H1434" s="2">
        <f t="shared" si="27"/>
        <v>0.25</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732642778</v>
      </c>
      <c r="D1435" s="13">
        <f>'RAS-funkcijski'!E141</f>
        <v>848588673.01000011</v>
      </c>
      <c r="E1435" s="13">
        <v>0</v>
      </c>
      <c r="F1435" s="13">
        <v>0</v>
      </c>
      <c r="G1435" s="14">
        <f t="shared" si="24"/>
        <v>332885356.99074006</v>
      </c>
      <c r="H1435" s="14">
        <f t="shared" si="27"/>
        <v>1.0000109672546387E-2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55031403.350000001</v>
      </c>
      <c r="D1436" s="6">
        <f>'P-VRIO'!E5</f>
        <v>24993092.140000001</v>
      </c>
      <c r="E1436" s="6">
        <v>0</v>
      </c>
      <c r="F1436" s="6">
        <v>0</v>
      </c>
      <c r="G1436" s="7">
        <f t="shared" si="24"/>
        <v>105017.58762999999</v>
      </c>
      <c r="H1436" s="7">
        <f t="shared" si="27"/>
        <v>0.49000000208616257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6604831.2799999993</v>
      </c>
      <c r="D1437" s="1">
        <f>'P-VRIO'!E6</f>
        <v>714002.9</v>
      </c>
      <c r="E1437" s="1">
        <v>0</v>
      </c>
      <c r="F1437" s="1">
        <v>0</v>
      </c>
      <c r="G1437" s="2">
        <f t="shared" si="24"/>
        <v>16065.674159999999</v>
      </c>
      <c r="H1437" s="2">
        <f t="shared" si="27"/>
        <v>0.37999999930616468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4969331.22</v>
      </c>
      <c r="D1438" s="1">
        <f>'P-VRIO'!E7</f>
        <v>278873.85000000003</v>
      </c>
      <c r="E1438" s="1">
        <v>0</v>
      </c>
      <c r="F1438" s="1">
        <v>0</v>
      </c>
      <c r="G1438" s="2">
        <f t="shared" si="24"/>
        <v>16581.23676</v>
      </c>
      <c r="H1438" s="2">
        <f t="shared" si="27"/>
        <v>0.36999999970430508</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83333.289999999994</v>
      </c>
      <c r="D1439" s="1">
        <f>'P-VRIO'!E8</f>
        <v>0.02</v>
      </c>
      <c r="E1439" s="1">
        <v>0</v>
      </c>
      <c r="F1439" s="1">
        <v>0</v>
      </c>
      <c r="G1439" s="2">
        <f t="shared" si="24"/>
        <v>333.33331999999996</v>
      </c>
      <c r="H1439" s="2">
        <f t="shared" si="27"/>
        <v>0.30999999999359718</v>
      </c>
      <c r="I1439" s="10">
        <f t="shared" ref="I1439:I1444" si="28">G1439*H1439</f>
        <v>103.33332919786571</v>
      </c>
      <c r="J1439" s="2">
        <f>IF(AND(Skriveni!C1439&lt;&gt;0,Skriveni!D1439&lt;&gt;0),1,0)</f>
        <v>1</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4885450.43</v>
      </c>
      <c r="D1440" s="1">
        <f>'P-VRIO'!E9</f>
        <v>276514.83</v>
      </c>
      <c r="E1440" s="1">
        <v>0</v>
      </c>
      <c r="F1440" s="1">
        <v>0</v>
      </c>
      <c r="G1440" s="2">
        <f t="shared" si="24"/>
        <v>27192.400450000001</v>
      </c>
      <c r="H1440" s="2">
        <f t="shared" si="27"/>
        <v>0.59999999968567863</v>
      </c>
      <c r="I1440" s="10">
        <f t="shared" si="28"/>
        <v>16315.440261452848</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547.5</v>
      </c>
      <c r="D1444" s="1">
        <f>'P-VRIO'!E13</f>
        <v>2359</v>
      </c>
      <c r="E1444" s="1">
        <v>0</v>
      </c>
      <c r="F1444" s="1">
        <v>0</v>
      </c>
      <c r="G1444" s="2">
        <f t="shared" si="24"/>
        <v>47.389499999999998</v>
      </c>
      <c r="H1444" s="2">
        <f t="shared" si="27"/>
        <v>0.5</v>
      </c>
      <c r="I1444" s="10">
        <f t="shared" si="28"/>
        <v>23.694749999999999</v>
      </c>
      <c r="J1444" s="2">
        <f>IF(AND(Skriveni!C1444&lt;&gt;0,Skriveni!D1444&lt;&gt;0),1,0)</f>
        <v>1</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1635500.06</v>
      </c>
      <c r="D1445" s="1">
        <f>'P-VRIO'!E14</f>
        <v>435129.05</v>
      </c>
      <c r="E1445" s="1">
        <v>0</v>
      </c>
      <c r="F1445" s="1">
        <v>0</v>
      </c>
      <c r="G1445" s="2">
        <f t="shared" si="24"/>
        <v>25057.581600000001</v>
      </c>
      <c r="H1445" s="2">
        <f t="shared" si="27"/>
        <v>0.11000000004423782</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1635500.06</v>
      </c>
      <c r="D1450" s="1">
        <f>'P-VRIO'!E19</f>
        <v>10045.6</v>
      </c>
      <c r="E1450" s="1">
        <v>0</v>
      </c>
      <c r="F1450" s="1">
        <v>0</v>
      </c>
      <c r="G1450" s="2">
        <f t="shared" si="24"/>
        <v>24833.868899999998</v>
      </c>
      <c r="H1450" s="2">
        <f t="shared" si="27"/>
        <v>0.46000000005551556</v>
      </c>
      <c r="I1450" s="10">
        <f t="shared" si="29"/>
        <v>11423.579695378665</v>
      </c>
      <c r="J1450" s="2">
        <f>IF(AND(Skriveni!C1450&lt;&gt;0,Skriveni!D1450&lt;&gt;0),1,0)</f>
        <v>1</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53959.54</v>
      </c>
      <c r="E1451" s="1">
        <v>0</v>
      </c>
      <c r="F1451" s="1">
        <v>0</v>
      </c>
      <c r="G1451" s="2">
        <f t="shared" si="24"/>
        <v>1726.7052800000001</v>
      </c>
      <c r="H1451" s="2">
        <f t="shared" si="27"/>
        <v>0.45999999999912689</v>
      </c>
      <c r="I1451" s="10">
        <f t="shared" si="29"/>
        <v>794.2844287984924</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371123.91</v>
      </c>
      <c r="E1452" s="1">
        <v>0</v>
      </c>
      <c r="F1452" s="1">
        <v>0</v>
      </c>
      <c r="G1452" s="2">
        <f t="shared" si="24"/>
        <v>12618.212939999999</v>
      </c>
      <c r="H1452" s="2">
        <f t="shared" si="27"/>
        <v>9.0000000025611371E-2</v>
      </c>
      <c r="I1452" s="10">
        <f t="shared" si="29"/>
        <v>1135.6391649231696</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48426572.07</v>
      </c>
      <c r="D1453" s="1">
        <f>'P-VRIO'!E22</f>
        <v>24279089.240000002</v>
      </c>
      <c r="E1453" s="1">
        <v>0</v>
      </c>
      <c r="F1453" s="1">
        <v>0</v>
      </c>
      <c r="G1453" s="2">
        <f t="shared" si="24"/>
        <v>1745725.5098999999</v>
      </c>
      <c r="H1453" s="2">
        <f t="shared" si="27"/>
        <v>0.31000000238418579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48409891.969999999</v>
      </c>
      <c r="D1454" s="1">
        <f>'P-VRIO'!E23</f>
        <v>273324.61</v>
      </c>
      <c r="E1454" s="1">
        <v>0</v>
      </c>
      <c r="F1454" s="1">
        <v>0</v>
      </c>
      <c r="G1454" s="2">
        <f t="shared" si="24"/>
        <v>930174.28260999999</v>
      </c>
      <c r="H1454" s="2">
        <f t="shared" si="27"/>
        <v>0.42000000120606273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4267528.3899999997</v>
      </c>
      <c r="D1455" s="1">
        <f>'P-VRIO'!E24</f>
        <v>2159</v>
      </c>
      <c r="E1455" s="1">
        <v>0</v>
      </c>
      <c r="F1455" s="1">
        <v>0</v>
      </c>
      <c r="G1455" s="2">
        <f t="shared" si="24"/>
        <v>85436.92779999999</v>
      </c>
      <c r="H1455" s="2">
        <f t="shared" si="27"/>
        <v>0.38999999966472387</v>
      </c>
      <c r="I1455" s="10">
        <f t="shared" ref="I1455:I1460" si="30">G1455*H1455</f>
        <v>33320.401813355034</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44008491.579999998</v>
      </c>
      <c r="D1456" s="1">
        <f>'P-VRIO'!E25</f>
        <v>271165.61</v>
      </c>
      <c r="E1456" s="1">
        <v>0</v>
      </c>
      <c r="F1456" s="1">
        <v>0</v>
      </c>
      <c r="G1456" s="2">
        <f t="shared" si="24"/>
        <v>935567.27880000009</v>
      </c>
      <c r="H1456" s="2">
        <f t="shared" si="27"/>
        <v>0.81000000180210918</v>
      </c>
      <c r="I1456" s="10">
        <f t="shared" si="30"/>
        <v>757809.49751399446</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17677</v>
      </c>
      <c r="D1458" s="1">
        <f>'P-VRIO'!E27</f>
        <v>0</v>
      </c>
      <c r="E1458" s="1">
        <v>0</v>
      </c>
      <c r="F1458" s="1">
        <v>0</v>
      </c>
      <c r="G1458" s="2">
        <f t="shared" si="24"/>
        <v>406.57099999999997</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116195</v>
      </c>
      <c r="D1460" s="1">
        <f>'P-VRIO'!E29</f>
        <v>0</v>
      </c>
      <c r="E1460" s="1">
        <v>0</v>
      </c>
      <c r="F1460" s="1">
        <v>0</v>
      </c>
      <c r="G1460" s="2">
        <f t="shared" si="24"/>
        <v>2904.875</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16680.099999999999</v>
      </c>
      <c r="D1461" s="1">
        <f>'P-VRIO'!E30</f>
        <v>24005764.630000003</v>
      </c>
      <c r="E1461" s="1">
        <v>0</v>
      </c>
      <c r="F1461" s="1">
        <v>0</v>
      </c>
      <c r="G1461" s="2">
        <f t="shared" si="24"/>
        <v>1248733.4433599999</v>
      </c>
      <c r="H1461" s="2">
        <f t="shared" si="27"/>
        <v>0.46999999731633579</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18098597.260000002</v>
      </c>
      <c r="E1464" s="1">
        <v>0</v>
      </c>
      <c r="F1464" s="1">
        <v>0</v>
      </c>
      <c r="G1464" s="2">
        <f t="shared" si="24"/>
        <v>1049718.6410800002</v>
      </c>
      <c r="H1464" s="2">
        <f t="shared" si="27"/>
        <v>0.26000000163912773</v>
      </c>
      <c r="I1464" s="10">
        <f t="shared" si="31"/>
        <v>272926.84840142296</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16680.099999999999</v>
      </c>
      <c r="D1466" s="1">
        <f>'P-VRIO'!E35</f>
        <v>250000</v>
      </c>
      <c r="E1466" s="1">
        <v>0</v>
      </c>
      <c r="F1466" s="1">
        <v>0</v>
      </c>
      <c r="G1466" s="2">
        <f t="shared" si="24"/>
        <v>16017.0831</v>
      </c>
      <c r="H1466" s="2">
        <f t="shared" si="27"/>
        <v>9.9999999998544808E-2</v>
      </c>
      <c r="I1466" s="10">
        <f t="shared" si="31"/>
        <v>1601.7083099766921</v>
      </c>
      <c r="J1466" s="2">
        <f>IF(AND(Skriveni!C1466&lt;&gt;0,Skriveni!D1466&lt;&gt;0),1,0)</f>
        <v>1</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5657167.3700000001</v>
      </c>
      <c r="E1467" s="1">
        <v>0</v>
      </c>
      <c r="F1467" s="1">
        <v>0</v>
      </c>
      <c r="G1467" s="2">
        <f t="shared" si="24"/>
        <v>362058.71168000001</v>
      </c>
      <c r="H1467" s="2">
        <f t="shared" si="27"/>
        <v>0.37000000011175871</v>
      </c>
      <c r="I1467" s="10">
        <f t="shared" si="31"/>
        <v>133961.7233620632</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36625.35</v>
      </c>
      <c r="D1469" s="1">
        <f>'P-VRIO'!E38</f>
        <v>0</v>
      </c>
      <c r="E1469" s="1">
        <v>0</v>
      </c>
      <c r="F1469" s="1">
        <v>0</v>
      </c>
      <c r="G1469" s="2">
        <f t="shared" si="24"/>
        <v>1245.2619</v>
      </c>
      <c r="H1469" s="2">
        <f t="shared" si="27"/>
        <v>0.34999999999854481</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36625.35</v>
      </c>
      <c r="D1470" s="1">
        <f>'P-VRIO'!E39</f>
        <v>0</v>
      </c>
      <c r="E1470" s="1">
        <v>0</v>
      </c>
      <c r="F1470" s="1">
        <v>0</v>
      </c>
      <c r="G1470" s="2">
        <f t="shared" si="24"/>
        <v>1281.88725</v>
      </c>
      <c r="H1470" s="2">
        <f t="shared" si="27"/>
        <v>0.34999999999854481</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36625.35</v>
      </c>
      <c r="D1474" s="1">
        <f>'P-VRIO'!E43</f>
        <v>0</v>
      </c>
      <c r="E1474" s="1">
        <v>0</v>
      </c>
      <c r="F1474" s="1">
        <v>0</v>
      </c>
      <c r="G1474" s="2">
        <f t="shared" si="24"/>
        <v>1428.3886499999999</v>
      </c>
      <c r="H1474" s="2">
        <f t="shared" si="27"/>
        <v>0.34999999999854481</v>
      </c>
      <c r="I1474" s="10">
        <f t="shared" si="32"/>
        <v>499.93602749792137</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232980177.46000001</v>
      </c>
      <c r="D1480" s="6"/>
      <c r="E1480" s="6">
        <v>0</v>
      </c>
      <c r="F1480" s="6">
        <v>0</v>
      </c>
      <c r="G1480" s="7">
        <f t="shared" ref="G1480:G1580" si="34">B1480/1000*C1480</f>
        <v>232980.17746000001</v>
      </c>
      <c r="H1480" s="7">
        <f t="shared" ref="H1480:H1580" si="35">ABS(C1480-ROUND(C1480,0))</f>
        <v>0.46000000834465027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1149492227.3800001</v>
      </c>
      <c r="D1481" s="1">
        <v>0</v>
      </c>
      <c r="E1481" s="1">
        <v>0</v>
      </c>
      <c r="F1481" s="1">
        <v>0</v>
      </c>
      <c r="G1481" s="2">
        <f t="shared" si="34"/>
        <v>2298984.4547600001</v>
      </c>
      <c r="H1481" s="2">
        <f t="shared" si="35"/>
        <v>0.38000011444091797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26184506.379999999</v>
      </c>
      <c r="D1482" s="1">
        <v>0</v>
      </c>
      <c r="E1482" s="1">
        <v>0</v>
      </c>
      <c r="F1482" s="1">
        <v>0</v>
      </c>
      <c r="G1482" s="2">
        <f t="shared" si="34"/>
        <v>78553.519140000004</v>
      </c>
      <c r="H1482" s="2">
        <f t="shared" si="35"/>
        <v>0.37999999895691872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733340673.62</v>
      </c>
      <c r="D1483" s="1">
        <v>0</v>
      </c>
      <c r="E1483" s="1">
        <v>0</v>
      </c>
      <c r="F1483" s="1">
        <v>0</v>
      </c>
      <c r="G1483" s="2">
        <f t="shared" si="34"/>
        <v>2933362.6944800001</v>
      </c>
      <c r="H1483" s="2">
        <f t="shared" si="35"/>
        <v>0.37999999523162842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309228229.36000001</v>
      </c>
      <c r="D1484" s="1">
        <v>0</v>
      </c>
      <c r="E1484" s="1">
        <v>0</v>
      </c>
      <c r="F1484" s="1">
        <v>0</v>
      </c>
      <c r="G1484" s="2">
        <f t="shared" si="34"/>
        <v>1546141.1468</v>
      </c>
      <c r="H1484" s="2">
        <f t="shared" si="35"/>
        <v>0.36000001430511475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177795522.72</v>
      </c>
      <c r="D1485" s="1">
        <v>0</v>
      </c>
      <c r="E1485" s="1">
        <v>0</v>
      </c>
      <c r="F1485" s="1">
        <v>0</v>
      </c>
      <c r="G1485" s="2">
        <f t="shared" si="34"/>
        <v>1066773.13632</v>
      </c>
      <c r="H1485" s="2">
        <f t="shared" si="35"/>
        <v>0.2800000011920929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6148950.6600000001</v>
      </c>
      <c r="D1486" s="1">
        <v>0</v>
      </c>
      <c r="E1486" s="1">
        <v>0</v>
      </c>
      <c r="F1486" s="1">
        <v>0</v>
      </c>
      <c r="G1486" s="2">
        <f t="shared" si="34"/>
        <v>43042.654620000001</v>
      </c>
      <c r="H1486" s="2">
        <f t="shared" si="35"/>
        <v>0.33999999985098839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72750220.489999995</v>
      </c>
      <c r="D1487" s="1">
        <v>0</v>
      </c>
      <c r="E1487" s="1">
        <v>0</v>
      </c>
      <c r="F1487" s="1">
        <v>0</v>
      </c>
      <c r="G1487" s="2">
        <f t="shared" si="34"/>
        <v>582001.76391999994</v>
      </c>
      <c r="H1487" s="2">
        <f t="shared" si="35"/>
        <v>0.48999999463558197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14923181.630000001</v>
      </c>
      <c r="D1489" s="1">
        <v>0</v>
      </c>
      <c r="E1489" s="1">
        <v>0</v>
      </c>
      <c r="F1489" s="1">
        <v>0</v>
      </c>
      <c r="G1489" s="2">
        <f t="shared" si="34"/>
        <v>149231.81630000001</v>
      </c>
      <c r="H1489" s="2">
        <f t="shared" si="35"/>
        <v>0.36999999918043613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22419718.789999999</v>
      </c>
      <c r="D1490" s="1">
        <v>0</v>
      </c>
      <c r="E1490" s="1">
        <v>0</v>
      </c>
      <c r="F1490" s="1">
        <v>0</v>
      </c>
      <c r="G1490" s="2">
        <f t="shared" si="34"/>
        <v>246616.90668999997</v>
      </c>
      <c r="H1490" s="2">
        <f t="shared" si="35"/>
        <v>0.21000000089406967</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130074849.97</v>
      </c>
      <c r="D1491" s="1">
        <v>0</v>
      </c>
      <c r="E1491" s="1">
        <v>0</v>
      </c>
      <c r="F1491" s="1">
        <v>0</v>
      </c>
      <c r="G1491" s="2">
        <f t="shared" si="34"/>
        <v>1560898.19964</v>
      </c>
      <c r="H1491" s="2">
        <f t="shared" si="35"/>
        <v>3.0000001192092896E-2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180887343.88999999</v>
      </c>
      <c r="D1492" s="1">
        <v>0</v>
      </c>
      <c r="E1492" s="1">
        <v>0</v>
      </c>
      <c r="F1492" s="1">
        <v>0</v>
      </c>
      <c r="G1492" s="2">
        <f t="shared" si="34"/>
        <v>2351535.4705699999</v>
      </c>
      <c r="H1492" s="2">
        <f t="shared" si="35"/>
        <v>0.11000001430511475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209079703.49000001</v>
      </c>
      <c r="D1493" s="1">
        <v>0</v>
      </c>
      <c r="E1493" s="1">
        <v>0</v>
      </c>
      <c r="F1493" s="1">
        <v>0</v>
      </c>
      <c r="G1493" s="2">
        <f t="shared" si="34"/>
        <v>2927115.8488600003</v>
      </c>
      <c r="H1493" s="2">
        <f t="shared" si="35"/>
        <v>0.49000000953674316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209079703.49000001</v>
      </c>
      <c r="D1497" s="1">
        <v>0</v>
      </c>
      <c r="E1497" s="1">
        <v>0</v>
      </c>
      <c r="F1497" s="1">
        <v>0</v>
      </c>
      <c r="G1497" s="2">
        <f t="shared" si="34"/>
        <v>3763434.6628199997</v>
      </c>
      <c r="H1497" s="2">
        <f t="shared" si="35"/>
        <v>0.49000000953674316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1093293979.3399999</v>
      </c>
      <c r="D1499" s="1">
        <v>0</v>
      </c>
      <c r="E1499" s="1">
        <v>0</v>
      </c>
      <c r="F1499" s="1">
        <v>0</v>
      </c>
      <c r="G1499" s="2">
        <f t="shared" si="34"/>
        <v>21865879.586799998</v>
      </c>
      <c r="H1499" s="2">
        <f t="shared" si="35"/>
        <v>0.33999991416931152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26297375.09</v>
      </c>
      <c r="D1500" s="1">
        <v>0</v>
      </c>
      <c r="E1500" s="1">
        <v>0</v>
      </c>
      <c r="F1500" s="1">
        <v>0</v>
      </c>
      <c r="G1500" s="2">
        <f t="shared" si="34"/>
        <v>552244.87689000007</v>
      </c>
      <c r="H1500" s="2">
        <f t="shared" si="35"/>
        <v>8.9999999850988388E-2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733495547.04999995</v>
      </c>
      <c r="D1501" s="1">
        <v>0</v>
      </c>
      <c r="E1501" s="1">
        <v>0</v>
      </c>
      <c r="F1501" s="1">
        <v>0</v>
      </c>
      <c r="G1501" s="2">
        <f t="shared" si="34"/>
        <v>16136902.035099998</v>
      </c>
      <c r="H1501" s="2">
        <f t="shared" si="35"/>
        <v>4.999995231628418E-2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306688346.35000002</v>
      </c>
      <c r="D1502" s="1">
        <v>0</v>
      </c>
      <c r="E1502" s="1">
        <v>0</v>
      </c>
      <c r="F1502" s="1">
        <v>0</v>
      </c>
      <c r="G1502" s="2">
        <f t="shared" si="34"/>
        <v>7053831.9660500009</v>
      </c>
      <c r="H1502" s="2">
        <f t="shared" si="35"/>
        <v>0.35000002384185791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180092526.03999999</v>
      </c>
      <c r="D1503" s="1">
        <v>0</v>
      </c>
      <c r="E1503" s="1">
        <v>0</v>
      </c>
      <c r="F1503" s="1">
        <v>0</v>
      </c>
      <c r="G1503" s="2">
        <f t="shared" si="34"/>
        <v>4322220.6249599997</v>
      </c>
      <c r="H1503" s="2">
        <f t="shared" si="35"/>
        <v>3.9999991655349731E-2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6344739.1500000004</v>
      </c>
      <c r="D1504" s="1">
        <v>0</v>
      </c>
      <c r="E1504" s="1">
        <v>0</v>
      </c>
      <c r="F1504" s="1">
        <v>0</v>
      </c>
      <c r="G1504" s="2">
        <f t="shared" si="34"/>
        <v>158618.47875000001</v>
      </c>
      <c r="H1504" s="2">
        <f t="shared" si="35"/>
        <v>0.15000000037252903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72750220.489999995</v>
      </c>
      <c r="D1505" s="1">
        <v>0</v>
      </c>
      <c r="E1505" s="1">
        <v>0</v>
      </c>
      <c r="F1505" s="1">
        <v>0</v>
      </c>
      <c r="G1505" s="2">
        <f t="shared" si="34"/>
        <v>1891505.7327399997</v>
      </c>
      <c r="H1505" s="2">
        <f t="shared" si="35"/>
        <v>0.48999999463558197</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15311681.68</v>
      </c>
      <c r="D1507" s="1">
        <v>0</v>
      </c>
      <c r="E1507" s="1">
        <v>0</v>
      </c>
      <c r="F1507" s="1">
        <v>0</v>
      </c>
      <c r="G1507" s="2">
        <f t="shared" si="34"/>
        <v>428727.08704000001</v>
      </c>
      <c r="H1507" s="2">
        <f t="shared" si="35"/>
        <v>0.32000000029802322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22424879.09</v>
      </c>
      <c r="D1508" s="1">
        <v>0</v>
      </c>
      <c r="E1508" s="1">
        <v>0</v>
      </c>
      <c r="F1508" s="1">
        <v>0</v>
      </c>
      <c r="G1508" s="2">
        <f t="shared" si="34"/>
        <v>650321.49361</v>
      </c>
      <c r="H1508" s="2">
        <f t="shared" si="35"/>
        <v>8.9999999850988388E-2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129883154.25</v>
      </c>
      <c r="D1509" s="1">
        <v>0</v>
      </c>
      <c r="E1509" s="1">
        <v>0</v>
      </c>
      <c r="F1509" s="1">
        <v>0</v>
      </c>
      <c r="G1509" s="2">
        <f t="shared" si="34"/>
        <v>3896494.6274999999</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183086448.41999999</v>
      </c>
      <c r="D1510" s="1">
        <v>0</v>
      </c>
      <c r="E1510" s="1">
        <v>0</v>
      </c>
      <c r="F1510" s="1">
        <v>0</v>
      </c>
      <c r="G1510" s="2">
        <f t="shared" si="34"/>
        <v>5675679.9010199998</v>
      </c>
      <c r="H1510" s="2">
        <f t="shared" si="35"/>
        <v>0.41999998688697815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150414608.78</v>
      </c>
      <c r="D1511" s="1">
        <v>0</v>
      </c>
      <c r="E1511" s="1">
        <v>0</v>
      </c>
      <c r="F1511" s="1">
        <v>0</v>
      </c>
      <c r="G1511" s="2">
        <f t="shared" si="34"/>
        <v>4813267.4809600003</v>
      </c>
      <c r="H1511" s="2">
        <f t="shared" si="35"/>
        <v>0.2199999988079071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150414608.78</v>
      </c>
      <c r="D1515" s="1">
        <v>0</v>
      </c>
      <c r="E1515" s="1">
        <v>0</v>
      </c>
      <c r="F1515" s="1">
        <v>0</v>
      </c>
      <c r="G1515" s="2">
        <f t="shared" si="34"/>
        <v>5414925.9160799999</v>
      </c>
      <c r="H1515" s="2">
        <f t="shared" si="35"/>
        <v>0.2199999988079071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289178425.50000024</v>
      </c>
      <c r="D1517" s="1">
        <v>0</v>
      </c>
      <c r="E1517" s="1">
        <v>0</v>
      </c>
      <c r="F1517" s="1">
        <v>0</v>
      </c>
      <c r="G1517" s="2">
        <f t="shared" si="34"/>
        <v>10988780.169000009</v>
      </c>
      <c r="H1517" s="2">
        <f t="shared" si="35"/>
        <v>0.4999997615814209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112938.84</v>
      </c>
      <c r="D1518" s="1">
        <v>0</v>
      </c>
      <c r="E1518" s="1">
        <v>0</v>
      </c>
      <c r="F1518" s="1">
        <v>0</v>
      </c>
      <c r="G1518" s="2">
        <f t="shared" si="34"/>
        <v>4404.6147599999995</v>
      </c>
      <c r="H1518" s="2">
        <f t="shared" si="35"/>
        <v>0.16000000000349246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112938.84</v>
      </c>
      <c r="D1524" s="1">
        <v>0</v>
      </c>
      <c r="E1524" s="1">
        <v>0</v>
      </c>
      <c r="F1524" s="1">
        <v>0</v>
      </c>
      <c r="G1524" s="2">
        <f t="shared" si="34"/>
        <v>5082.2478000000001</v>
      </c>
      <c r="H1524" s="2">
        <f t="shared" si="35"/>
        <v>0.16000000000349246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111838.84</v>
      </c>
      <c r="D1530" s="1">
        <v>0</v>
      </c>
      <c r="E1530" s="1">
        <v>0</v>
      </c>
      <c r="F1530" s="1">
        <v>0</v>
      </c>
      <c r="G1530" s="2">
        <f t="shared" si="34"/>
        <v>5703.7808399999994</v>
      </c>
      <c r="H1530" s="2">
        <f t="shared" si="35"/>
        <v>0.16000000000349246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59468.74</v>
      </c>
      <c r="D1531" s="1">
        <v>0</v>
      </c>
      <c r="E1531" s="1">
        <v>0</v>
      </c>
      <c r="F1531" s="1">
        <v>0</v>
      </c>
      <c r="G1531" s="2">
        <f t="shared" si="34"/>
        <v>3092.3744799999999</v>
      </c>
      <c r="H1531" s="2">
        <f t="shared" si="35"/>
        <v>0.26000000000203727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27419</v>
      </c>
      <c r="D1532" s="1">
        <v>0</v>
      </c>
      <c r="E1532" s="1">
        <v>0</v>
      </c>
      <c r="F1532" s="1">
        <v>0</v>
      </c>
      <c r="G1532" s="2">
        <f t="shared" si="34"/>
        <v>1453.2069999999999</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24951.1</v>
      </c>
      <c r="D1534" s="1">
        <v>0</v>
      </c>
      <c r="E1534" s="1">
        <v>0</v>
      </c>
      <c r="F1534" s="1">
        <v>0</v>
      </c>
      <c r="G1534" s="2">
        <f t="shared" si="34"/>
        <v>1372.3104999999998</v>
      </c>
      <c r="H1534" s="2">
        <f t="shared" si="35"/>
        <v>9.9999999998544808E-2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1100</v>
      </c>
      <c r="D1535" s="1">
        <v>0</v>
      </c>
      <c r="E1535" s="1">
        <v>0</v>
      </c>
      <c r="F1535" s="1">
        <v>0</v>
      </c>
      <c r="G1535" s="2">
        <f t="shared" si="34"/>
        <v>61.6</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1036</v>
      </c>
      <c r="D1536" s="1">
        <v>0</v>
      </c>
      <c r="E1536" s="1">
        <v>0</v>
      </c>
      <c r="F1536" s="1">
        <v>0</v>
      </c>
      <c r="G1536" s="2">
        <f t="shared" si="34"/>
        <v>59.052</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46</v>
      </c>
      <c r="D1538" s="1">
        <v>0</v>
      </c>
      <c r="E1538" s="1">
        <v>0</v>
      </c>
      <c r="F1538" s="1">
        <v>0</v>
      </c>
      <c r="G1538" s="2">
        <f t="shared" si="34"/>
        <v>2.714</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18</v>
      </c>
      <c r="D1539" s="1">
        <v>0</v>
      </c>
      <c r="E1539" s="1">
        <v>0</v>
      </c>
      <c r="F1539" s="1">
        <v>0</v>
      </c>
      <c r="G1539" s="2">
        <f t="shared" si="34"/>
        <v>1.08</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289065486.66000003</v>
      </c>
      <c r="D1576" s="1">
        <v>0</v>
      </c>
      <c r="E1576" s="1">
        <v>0</v>
      </c>
      <c r="F1576" s="1">
        <v>0</v>
      </c>
      <c r="G1576" s="2">
        <f t="shared" si="34"/>
        <v>28039352.206020005</v>
      </c>
      <c r="H1576" s="2">
        <f t="shared" si="35"/>
        <v>0.3399999737739563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481510.52</v>
      </c>
      <c r="D1577" s="1">
        <v>0</v>
      </c>
      <c r="E1577" s="1">
        <v>0</v>
      </c>
      <c r="F1577" s="1">
        <v>0</v>
      </c>
      <c r="G1577" s="2">
        <f t="shared" si="34"/>
        <v>47188.030960000004</v>
      </c>
      <c r="H1577" s="2">
        <f t="shared" si="35"/>
        <v>0.47999999998137355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49722574.270000003</v>
      </c>
      <c r="D1578" s="1">
        <v>0</v>
      </c>
      <c r="E1578" s="1">
        <v>0</v>
      </c>
      <c r="F1578" s="1">
        <v>0</v>
      </c>
      <c r="G1578" s="2">
        <f t="shared" si="34"/>
        <v>4922534.8527300004</v>
      </c>
      <c r="H1578" s="2">
        <f t="shared" si="35"/>
        <v>0.27000000327825546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5989304.4000000004</v>
      </c>
      <c r="D1579" s="1">
        <v>0</v>
      </c>
      <c r="E1579" s="1">
        <v>0</v>
      </c>
      <c r="F1579" s="1">
        <v>0</v>
      </c>
      <c r="G1579" s="2">
        <f t="shared" si="34"/>
        <v>598930.44000000006</v>
      </c>
      <c r="H1579" s="2">
        <f t="shared" si="35"/>
        <v>0.40000000037252903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232872097.47</v>
      </c>
      <c r="D1580" s="13">
        <v>0</v>
      </c>
      <c r="E1580" s="13">
        <v>0</v>
      </c>
      <c r="F1580" s="13">
        <v>0</v>
      </c>
      <c r="G1580" s="14">
        <f t="shared" si="34"/>
        <v>23520081.844470002</v>
      </c>
      <c r="H1580" s="14">
        <f t="shared" si="35"/>
        <v>0.4699999988079071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36186</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715904857</v>
      </c>
      <c r="I16" s="172">
        <f>'PR-RAS'!E6</f>
        <v>824186685.33000016</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585879096</v>
      </c>
      <c r="I17" s="172">
        <f>'PR-RAS'!E151</f>
        <v>639011559.82000005</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39506348</v>
      </c>
      <c r="I18" s="172">
        <f>'PR-RAS'!E645</f>
        <v>83976165.040000156</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2699559643</v>
      </c>
      <c r="I20" s="175">
        <f>BILANCA!E7</f>
        <v>2846194887.9500003</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655984229</v>
      </c>
      <c r="I21" s="177">
        <f>BILANCA!E68</f>
        <v>658790924.71999991</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239908823</v>
      </c>
      <c r="I22" s="177">
        <f>BILANCA!E176</f>
        <v>296026663.38999999</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3115635049</v>
      </c>
      <c r="I23" s="179">
        <f>BILANCA!E237</f>
        <v>3208959149.2799997</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80091375</v>
      </c>
      <c r="I24" s="175">
        <f>'RAS-funkcijski'!E5</f>
        <v>89465689.74000001</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46581181</v>
      </c>
      <c r="I25" s="177">
        <f>'RAS-funkcijski'!E35</f>
        <v>74675497.940000013</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162584</v>
      </c>
      <c r="I26" s="177">
        <f>'RAS-funkcijski'!E88</f>
        <v>528761.39</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271487640</v>
      </c>
      <c r="I27" s="177">
        <f>'RAS-funkcijski'!E114</f>
        <v>294656640.18000001</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732642778</v>
      </c>
      <c r="I28" s="181">
        <f>'RAS-funkcijski'!E141</f>
        <v>848588673.01000011</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55031403.350000001</v>
      </c>
      <c r="I29" s="175">
        <f>'P-VRIO'!E5</f>
        <v>24993092.140000001</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48426572.07</v>
      </c>
      <c r="I30" s="177">
        <f>'P-VRIO'!E22</f>
        <v>24279089.240000002</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36625.35</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232980177.46000001</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289178425.50000024</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112938.84</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289065486.66000003</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192" zoomScaleNormal="100" workbookViewId="0">
      <selection activeCell="D208" sqref="D20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715904857</v>
      </c>
      <c r="E6" s="53">
        <f>E7+E44+E50+E82+E106+E124+E133+E139</f>
        <v>824186685.33000016</v>
      </c>
      <c r="F6" s="54">
        <f t="shared" ref="F6:F131" si="0">IF(D6&lt;&gt;0,IF(E6/D6&gt;=100,"&gt;&gt;100",E6/D6*100),"-")</f>
        <v>115.12517023334013</v>
      </c>
    </row>
    <row r="7" spans="1:25" ht="12.75" customHeight="1" x14ac:dyDescent="0.2">
      <c r="A7" s="55">
        <v>61</v>
      </c>
      <c r="B7" s="307" t="s">
        <v>57</v>
      </c>
      <c r="C7" s="52" t="s">
        <v>58</v>
      </c>
      <c r="D7" s="53">
        <f t="shared" ref="D7:E7" si="1">D8+D17+D23+D29+D37+D40</f>
        <v>298116865</v>
      </c>
      <c r="E7" s="53">
        <f t="shared" si="1"/>
        <v>356953353.38000005</v>
      </c>
      <c r="F7" s="54">
        <f t="shared" si="0"/>
        <v>119.73604827086857</v>
      </c>
    </row>
    <row r="8" spans="1:25" ht="12.75" customHeight="1" x14ac:dyDescent="0.2">
      <c r="A8" s="55">
        <v>611</v>
      </c>
      <c r="B8" s="87" t="s">
        <v>59</v>
      </c>
      <c r="C8" s="52" t="s">
        <v>60</v>
      </c>
      <c r="D8" s="53">
        <f t="shared" ref="D8:E8" si="2">SUM(D9:D14)-D15-D16</f>
        <v>273045826</v>
      </c>
      <c r="E8" s="53">
        <f t="shared" si="2"/>
        <v>328775593.23000002</v>
      </c>
      <c r="F8" s="54">
        <f t="shared" si="0"/>
        <v>120.41040804264118</v>
      </c>
    </row>
    <row r="9" spans="1:25" ht="12.75" customHeight="1" x14ac:dyDescent="0.2">
      <c r="A9" s="55">
        <v>6111</v>
      </c>
      <c r="B9" s="87" t="s">
        <v>61</v>
      </c>
      <c r="C9" s="52" t="s">
        <v>62</v>
      </c>
      <c r="D9" s="244">
        <v>238875637</v>
      </c>
      <c r="E9" s="244">
        <v>277985420.81999999</v>
      </c>
      <c r="F9" s="54">
        <f t="shared" si="0"/>
        <v>116.37244564208112</v>
      </c>
    </row>
    <row r="10" spans="1:25" ht="12.75" customHeight="1" x14ac:dyDescent="0.2">
      <c r="A10" s="55">
        <v>6112</v>
      </c>
      <c r="B10" s="87" t="s">
        <v>63</v>
      </c>
      <c r="C10" s="52" t="s">
        <v>64</v>
      </c>
      <c r="D10" s="244">
        <v>30225353</v>
      </c>
      <c r="E10" s="244">
        <v>34858242.649999999</v>
      </c>
      <c r="F10" s="54">
        <f t="shared" si="0"/>
        <v>115.32782644424367</v>
      </c>
    </row>
    <row r="11" spans="1:25" ht="12.75" customHeight="1" x14ac:dyDescent="0.2">
      <c r="A11" s="55">
        <v>6113</v>
      </c>
      <c r="B11" s="87" t="s">
        <v>65</v>
      </c>
      <c r="C11" s="52" t="s">
        <v>66</v>
      </c>
      <c r="D11" s="244">
        <v>8348103</v>
      </c>
      <c r="E11" s="244">
        <v>9680708.4900000002</v>
      </c>
      <c r="F11" s="54">
        <f t="shared" si="0"/>
        <v>115.96297374385533</v>
      </c>
    </row>
    <row r="12" spans="1:25" ht="12.75" customHeight="1" x14ac:dyDescent="0.2">
      <c r="A12" s="55">
        <v>6114</v>
      </c>
      <c r="B12" s="87" t="s">
        <v>67</v>
      </c>
      <c r="C12" s="52" t="s">
        <v>68</v>
      </c>
      <c r="D12" s="244">
        <v>18451365</v>
      </c>
      <c r="E12" s="244">
        <v>27413466.91</v>
      </c>
      <c r="F12" s="54">
        <f t="shared" si="0"/>
        <v>148.57148460290065</v>
      </c>
    </row>
    <row r="13" spans="1:25" ht="12.75" customHeight="1" x14ac:dyDescent="0.2">
      <c r="A13" s="55">
        <v>6115</v>
      </c>
      <c r="B13" s="87" t="s">
        <v>69</v>
      </c>
      <c r="C13" s="52" t="s">
        <v>70</v>
      </c>
      <c r="D13" s="244">
        <v>7175847</v>
      </c>
      <c r="E13" s="244">
        <v>9235355.9800000004</v>
      </c>
      <c r="F13" s="54">
        <f t="shared" si="0"/>
        <v>128.70056984213852</v>
      </c>
    </row>
    <row r="14" spans="1:25" ht="12.75" customHeight="1" x14ac:dyDescent="0.2">
      <c r="A14" s="55">
        <v>6116</v>
      </c>
      <c r="B14" s="87" t="s">
        <v>71</v>
      </c>
      <c r="C14" s="52" t="s">
        <v>72</v>
      </c>
      <c r="D14" s="244">
        <v>577039</v>
      </c>
      <c r="E14" s="244">
        <v>538426.35</v>
      </c>
      <c r="F14" s="54">
        <f t="shared" si="0"/>
        <v>93.30848521503745</v>
      </c>
    </row>
    <row r="15" spans="1:25" ht="12.75" customHeight="1" x14ac:dyDescent="0.2">
      <c r="A15" s="55">
        <v>6117</v>
      </c>
      <c r="B15" s="87" t="s">
        <v>73</v>
      </c>
      <c r="C15" s="52" t="s">
        <v>74</v>
      </c>
      <c r="D15" s="244">
        <v>30607518</v>
      </c>
      <c r="E15" s="244">
        <v>30936027.969999999</v>
      </c>
      <c r="F15" s="54">
        <f t="shared" si="0"/>
        <v>101.07329829880358</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24753051</v>
      </c>
      <c r="E23" s="53">
        <f t="shared" si="4"/>
        <v>28093989.849999998</v>
      </c>
      <c r="F23" s="54">
        <f t="shared" si="0"/>
        <v>113.49707900654347</v>
      </c>
    </row>
    <row r="24" spans="1:6" ht="12.75" customHeight="1" x14ac:dyDescent="0.2">
      <c r="A24" s="55">
        <v>6131</v>
      </c>
      <c r="B24" s="87" t="s">
        <v>91</v>
      </c>
      <c r="C24" s="52" t="s">
        <v>92</v>
      </c>
      <c r="D24" s="244">
        <v>76392</v>
      </c>
      <c r="E24" s="244">
        <v>1060.81</v>
      </c>
      <c r="F24" s="54">
        <f t="shared" si="0"/>
        <v>1.3886401717457324</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24676659</v>
      </c>
      <c r="E27" s="244">
        <v>28092929.039999999</v>
      </c>
      <c r="F27" s="54">
        <f t="shared" si="0"/>
        <v>113.84413522106051</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317988</v>
      </c>
      <c r="E29" s="53">
        <f t="shared" si="5"/>
        <v>83770.3</v>
      </c>
      <c r="F29" s="54">
        <f t="shared" si="0"/>
        <v>26.343855742984012</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314005</v>
      </c>
      <c r="E31" s="244">
        <v>77259.56</v>
      </c>
      <c r="F31" s="54">
        <f t="shared" si="0"/>
        <v>24.604563621598384</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3983</v>
      </c>
      <c r="E33" s="244">
        <v>6510.74</v>
      </c>
      <c r="F33" s="54">
        <f t="shared" si="0"/>
        <v>163.46321867938741</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294730468</v>
      </c>
      <c r="E50" s="53">
        <f>E51+E54+E59+E62+E65+E68+E71+E74+E77</f>
        <v>319483404.07999998</v>
      </c>
      <c r="F50" s="54">
        <f t="shared" si="0"/>
        <v>108.39849922811509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2367331</v>
      </c>
      <c r="E54" s="53">
        <f t="shared" si="11"/>
        <v>3128455.5</v>
      </c>
      <c r="F54" s="54">
        <f t="shared" si="0"/>
        <v>132.15116517293103</v>
      </c>
    </row>
    <row r="55" spans="1:6" ht="12.75" customHeight="1" x14ac:dyDescent="0.2">
      <c r="A55" s="55">
        <v>6321</v>
      </c>
      <c r="B55" s="88" t="s">
        <v>153</v>
      </c>
      <c r="C55" s="52" t="s">
        <v>154</v>
      </c>
      <c r="D55" s="244">
        <v>0</v>
      </c>
      <c r="E55" s="244">
        <v>262360.28000000003</v>
      </c>
      <c r="F55" s="54" t="str">
        <f t="shared" si="0"/>
        <v>-</v>
      </c>
    </row>
    <row r="56" spans="1:6" ht="12.75" customHeight="1" x14ac:dyDescent="0.2">
      <c r="A56" s="55">
        <v>6322</v>
      </c>
      <c r="B56" s="88" t="s">
        <v>155</v>
      </c>
      <c r="C56" s="52" t="s">
        <v>156</v>
      </c>
      <c r="D56" s="244">
        <v>48625</v>
      </c>
      <c r="E56" s="244">
        <v>0</v>
      </c>
      <c r="F56" s="54">
        <f t="shared" si="0"/>
        <v>0</v>
      </c>
    </row>
    <row r="57" spans="1:6" ht="12.75" customHeight="1" x14ac:dyDescent="0.2">
      <c r="A57" s="55">
        <v>6323</v>
      </c>
      <c r="B57" s="88" t="s">
        <v>157</v>
      </c>
      <c r="C57" s="52" t="s">
        <v>158</v>
      </c>
      <c r="D57" s="244">
        <v>2025057</v>
      </c>
      <c r="E57" s="244">
        <v>1167955.18</v>
      </c>
      <c r="F57" s="54">
        <f t="shared" si="0"/>
        <v>57.67517556295946</v>
      </c>
    </row>
    <row r="58" spans="1:6" ht="12.75" customHeight="1" x14ac:dyDescent="0.2">
      <c r="A58" s="55">
        <v>6324</v>
      </c>
      <c r="B58" s="88" t="s">
        <v>159</v>
      </c>
      <c r="C58" s="52" t="s">
        <v>160</v>
      </c>
      <c r="D58" s="244">
        <v>293649</v>
      </c>
      <c r="E58" s="244">
        <v>1698140.04</v>
      </c>
      <c r="F58" s="54">
        <f t="shared" si="0"/>
        <v>578.28905938722755</v>
      </c>
    </row>
    <row r="59" spans="1:6" ht="24" x14ac:dyDescent="0.2">
      <c r="A59" s="55">
        <v>633</v>
      </c>
      <c r="B59" s="88" t="s">
        <v>161</v>
      </c>
      <c r="C59" s="52" t="s">
        <v>162</v>
      </c>
      <c r="D59" s="53">
        <f t="shared" ref="D59:E59" si="12">SUM(D60:D61)</f>
        <v>13592578</v>
      </c>
      <c r="E59" s="53">
        <f t="shared" si="12"/>
        <v>9607043.7999999989</v>
      </c>
      <c r="F59" s="54">
        <f t="shared" si="0"/>
        <v>70.678599747597531</v>
      </c>
    </row>
    <row r="60" spans="1:6" ht="24" x14ac:dyDescent="0.2">
      <c r="A60" s="55">
        <v>6331</v>
      </c>
      <c r="B60" s="88" t="s">
        <v>163</v>
      </c>
      <c r="C60" s="52" t="s">
        <v>164</v>
      </c>
      <c r="D60" s="244">
        <v>4235999</v>
      </c>
      <c r="E60" s="244">
        <v>639235.19999999995</v>
      </c>
      <c r="F60" s="54">
        <f t="shared" si="0"/>
        <v>15.090541806076912</v>
      </c>
    </row>
    <row r="61" spans="1:6" ht="24" x14ac:dyDescent="0.2">
      <c r="A61" s="55">
        <v>6332</v>
      </c>
      <c r="B61" s="88" t="s">
        <v>165</v>
      </c>
      <c r="C61" s="52" t="s">
        <v>166</v>
      </c>
      <c r="D61" s="244">
        <v>9356579</v>
      </c>
      <c r="E61" s="244">
        <v>8967808.5999999996</v>
      </c>
      <c r="F61" s="54">
        <f t="shared" si="0"/>
        <v>95.844951450738563</v>
      </c>
    </row>
    <row r="62" spans="1:6" ht="12.75" customHeight="1" x14ac:dyDescent="0.2">
      <c r="A62" s="55">
        <v>634</v>
      </c>
      <c r="B62" s="87" t="s">
        <v>167</v>
      </c>
      <c r="C62" s="52" t="s">
        <v>168</v>
      </c>
      <c r="D62" s="53">
        <f t="shared" ref="D62:E62" si="13">SUM(D63:D64)</f>
        <v>13600236</v>
      </c>
      <c r="E62" s="53">
        <f t="shared" si="13"/>
        <v>9660578.709999999</v>
      </c>
      <c r="F62" s="54">
        <f t="shared" si="0"/>
        <v>71.03243436363897</v>
      </c>
    </row>
    <row r="63" spans="1:6" ht="12.75" customHeight="1" x14ac:dyDescent="0.2">
      <c r="A63" s="55">
        <v>6341</v>
      </c>
      <c r="B63" s="87" t="s">
        <v>169</v>
      </c>
      <c r="C63" s="52" t="s">
        <v>170</v>
      </c>
      <c r="D63" s="244">
        <v>5404349</v>
      </c>
      <c r="E63" s="244">
        <v>5646852.3899999997</v>
      </c>
      <c r="F63" s="54">
        <f t="shared" si="0"/>
        <v>104.48718966891293</v>
      </c>
    </row>
    <row r="64" spans="1:6" ht="12.75" customHeight="1" x14ac:dyDescent="0.2">
      <c r="A64" s="55">
        <v>6342</v>
      </c>
      <c r="B64" s="87" t="s">
        <v>171</v>
      </c>
      <c r="C64" s="52" t="s">
        <v>172</v>
      </c>
      <c r="D64" s="244">
        <v>8195887</v>
      </c>
      <c r="E64" s="244">
        <v>4013726.32</v>
      </c>
      <c r="F64" s="54">
        <f t="shared" si="0"/>
        <v>48.972445813369561</v>
      </c>
    </row>
    <row r="65" spans="1:6" ht="12.75" customHeight="1" x14ac:dyDescent="0.2">
      <c r="A65" s="55">
        <v>635</v>
      </c>
      <c r="B65" s="87" t="s">
        <v>173</v>
      </c>
      <c r="C65" s="52" t="s">
        <v>174</v>
      </c>
      <c r="D65" s="53">
        <f t="shared" ref="D65:E65" si="14">SUM(D66:D67)</f>
        <v>20039592</v>
      </c>
      <c r="E65" s="53">
        <f t="shared" si="14"/>
        <v>18012038.550000001</v>
      </c>
      <c r="F65" s="54">
        <f t="shared" si="0"/>
        <v>89.882261824492232</v>
      </c>
    </row>
    <row r="66" spans="1:6" ht="12.75" customHeight="1" x14ac:dyDescent="0.2">
      <c r="A66" s="55">
        <v>6351</v>
      </c>
      <c r="B66" s="87" t="s">
        <v>175</v>
      </c>
      <c r="C66" s="52" t="s">
        <v>176</v>
      </c>
      <c r="D66" s="244">
        <v>17247145</v>
      </c>
      <c r="E66" s="244">
        <v>15144433.550000001</v>
      </c>
      <c r="F66" s="54">
        <f t="shared" si="0"/>
        <v>87.808350599476043</v>
      </c>
    </row>
    <row r="67" spans="1:6" ht="12.75" customHeight="1" x14ac:dyDescent="0.2">
      <c r="A67" s="55">
        <v>6352</v>
      </c>
      <c r="B67" s="87" t="s">
        <v>177</v>
      </c>
      <c r="C67" s="52" t="s">
        <v>178</v>
      </c>
      <c r="D67" s="244">
        <v>2792447</v>
      </c>
      <c r="E67" s="244">
        <v>2867605</v>
      </c>
      <c r="F67" s="54">
        <f t="shared" si="0"/>
        <v>102.69147453828128</v>
      </c>
    </row>
    <row r="68" spans="1:6" ht="24" x14ac:dyDescent="0.2">
      <c r="A68" s="55" t="s">
        <v>179</v>
      </c>
      <c r="B68" s="234" t="s">
        <v>180</v>
      </c>
      <c r="C68" s="52" t="s">
        <v>179</v>
      </c>
      <c r="D68" s="53">
        <f t="shared" ref="D68:E68" si="15">SUM(D69:D70)</f>
        <v>168422120</v>
      </c>
      <c r="E68" s="53">
        <f t="shared" si="15"/>
        <v>185398125.08999997</v>
      </c>
      <c r="F68" s="54">
        <f t="shared" si="0"/>
        <v>110.07943914374192</v>
      </c>
    </row>
    <row r="69" spans="1:6" ht="12.75" customHeight="1" x14ac:dyDescent="0.2">
      <c r="A69" s="55" t="s">
        <v>181</v>
      </c>
      <c r="B69" s="87" t="s">
        <v>182</v>
      </c>
      <c r="C69" s="52" t="s">
        <v>181</v>
      </c>
      <c r="D69" s="244">
        <v>164343486</v>
      </c>
      <c r="E69" s="244">
        <v>182072541.41999999</v>
      </c>
      <c r="F69" s="54">
        <f t="shared" si="0"/>
        <v>110.78780537733024</v>
      </c>
    </row>
    <row r="70" spans="1:6" ht="24" x14ac:dyDescent="0.2">
      <c r="A70" s="55" t="s">
        <v>183</v>
      </c>
      <c r="B70" s="87" t="s">
        <v>184</v>
      </c>
      <c r="C70" s="52" t="s">
        <v>183</v>
      </c>
      <c r="D70" s="244">
        <v>4078634</v>
      </c>
      <c r="E70" s="244">
        <v>3325583.67</v>
      </c>
      <c r="F70" s="54">
        <f t="shared" si="0"/>
        <v>81.536702484214075</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76708611</v>
      </c>
      <c r="E74" s="53">
        <f t="shared" si="17"/>
        <v>93677162.429999992</v>
      </c>
      <c r="F74" s="54">
        <f t="shared" si="0"/>
        <v>122.12079088487209</v>
      </c>
    </row>
    <row r="75" spans="1:6" ht="12.75" customHeight="1" x14ac:dyDescent="0.2">
      <c r="A75" s="55" t="s">
        <v>193</v>
      </c>
      <c r="B75" s="87" t="s">
        <v>194</v>
      </c>
      <c r="C75" s="52" t="s">
        <v>193</v>
      </c>
      <c r="D75" s="244">
        <v>5767742</v>
      </c>
      <c r="E75" s="244">
        <v>8882326.4700000007</v>
      </c>
      <c r="F75" s="54">
        <f t="shared" si="0"/>
        <v>154.0000657102901</v>
      </c>
    </row>
    <row r="76" spans="1:6" ht="12.75" customHeight="1" x14ac:dyDescent="0.2">
      <c r="A76" s="55" t="s">
        <v>195</v>
      </c>
      <c r="B76" s="87" t="s">
        <v>196</v>
      </c>
      <c r="C76" s="52" t="s">
        <v>195</v>
      </c>
      <c r="D76" s="244">
        <v>70940869</v>
      </c>
      <c r="E76" s="244">
        <v>84794835.959999993</v>
      </c>
      <c r="F76" s="54">
        <f t="shared" si="0"/>
        <v>119.52889378899488</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21737234</v>
      </c>
      <c r="E82" s="53">
        <f t="shared" si="19"/>
        <v>26140397.220000003</v>
      </c>
      <c r="F82" s="54">
        <f t="shared" si="0"/>
        <v>120.25631789214766</v>
      </c>
    </row>
    <row r="83" spans="1:6" ht="12.75" customHeight="1" x14ac:dyDescent="0.2">
      <c r="A83" s="55">
        <v>641</v>
      </c>
      <c r="B83" s="87" t="s">
        <v>209</v>
      </c>
      <c r="C83" s="52" t="s">
        <v>210</v>
      </c>
      <c r="D83" s="53">
        <f t="shared" ref="D83:E83" si="20">SUM(D84:D90)</f>
        <v>101068</v>
      </c>
      <c r="E83" s="53">
        <f t="shared" si="20"/>
        <v>308687.53000000003</v>
      </c>
      <c r="F83" s="54">
        <f t="shared" si="0"/>
        <v>305.4255847548186</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30626</v>
      </c>
      <c r="E85" s="244">
        <v>3383.15</v>
      </c>
      <c r="F85" s="54">
        <f t="shared" si="0"/>
        <v>11.046659700907725</v>
      </c>
    </row>
    <row r="86" spans="1:6" ht="12.75" customHeight="1" x14ac:dyDescent="0.2">
      <c r="A86" s="55">
        <v>6414</v>
      </c>
      <c r="B86" s="87" t="s">
        <v>215</v>
      </c>
      <c r="C86" s="52" t="s">
        <v>216</v>
      </c>
      <c r="D86" s="244">
        <v>70173</v>
      </c>
      <c r="E86" s="244">
        <v>296477.26</v>
      </c>
      <c r="F86" s="54">
        <f t="shared" si="0"/>
        <v>422.4947771935075</v>
      </c>
    </row>
    <row r="87" spans="1:6" ht="12.75" customHeight="1" x14ac:dyDescent="0.2">
      <c r="A87" s="55">
        <v>6415</v>
      </c>
      <c r="B87" s="87" t="s">
        <v>217</v>
      </c>
      <c r="C87" s="52" t="s">
        <v>218</v>
      </c>
      <c r="D87" s="244">
        <v>195</v>
      </c>
      <c r="E87" s="244">
        <v>692.04</v>
      </c>
      <c r="F87" s="54">
        <f t="shared" si="0"/>
        <v>354.89230769230767</v>
      </c>
    </row>
    <row r="88" spans="1:6" ht="12.75" customHeight="1" x14ac:dyDescent="0.2">
      <c r="A88" s="55">
        <v>6416</v>
      </c>
      <c r="B88" s="87" t="s">
        <v>219</v>
      </c>
      <c r="C88" s="52" t="s">
        <v>220</v>
      </c>
      <c r="D88" s="244">
        <v>0</v>
      </c>
      <c r="E88" s="244">
        <v>8130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74</v>
      </c>
      <c r="E90" s="244">
        <v>5.08</v>
      </c>
      <c r="F90" s="54">
        <f t="shared" si="0"/>
        <v>6.8648648648648658</v>
      </c>
    </row>
    <row r="91" spans="1:6" ht="12.75" customHeight="1" x14ac:dyDescent="0.2">
      <c r="A91" s="55">
        <v>642</v>
      </c>
      <c r="B91" s="87" t="s">
        <v>225</v>
      </c>
      <c r="C91" s="52" t="s">
        <v>226</v>
      </c>
      <c r="D91" s="53">
        <f t="shared" ref="D91:E91" si="21">SUM(D92:D97)</f>
        <v>21636166</v>
      </c>
      <c r="E91" s="53">
        <f t="shared" si="21"/>
        <v>25831709.690000001</v>
      </c>
      <c r="F91" s="54">
        <f t="shared" si="0"/>
        <v>119.39134544447478</v>
      </c>
    </row>
    <row r="92" spans="1:6" ht="12.75" customHeight="1" x14ac:dyDescent="0.2">
      <c r="A92" s="55">
        <v>6421</v>
      </c>
      <c r="B92" s="87" t="s">
        <v>227</v>
      </c>
      <c r="C92" s="52" t="s">
        <v>228</v>
      </c>
      <c r="D92" s="244">
        <v>2894680</v>
      </c>
      <c r="E92" s="244">
        <v>4106808.77</v>
      </c>
      <c r="F92" s="54">
        <f t="shared" si="0"/>
        <v>141.87436158746388</v>
      </c>
    </row>
    <row r="93" spans="1:6" ht="12.75" customHeight="1" x14ac:dyDescent="0.2">
      <c r="A93" s="55">
        <v>6422</v>
      </c>
      <c r="B93" s="87" t="s">
        <v>229</v>
      </c>
      <c r="C93" s="52" t="s">
        <v>230</v>
      </c>
      <c r="D93" s="244">
        <v>13230468</v>
      </c>
      <c r="E93" s="244">
        <v>15708490.359999999</v>
      </c>
      <c r="F93" s="54">
        <f t="shared" si="0"/>
        <v>118.72966519400524</v>
      </c>
    </row>
    <row r="94" spans="1:6" ht="12.75" customHeight="1" x14ac:dyDescent="0.2">
      <c r="A94" s="55">
        <v>6423</v>
      </c>
      <c r="B94" s="87" t="s">
        <v>231</v>
      </c>
      <c r="C94" s="52" t="s">
        <v>232</v>
      </c>
      <c r="D94" s="244">
        <v>5511018</v>
      </c>
      <c r="E94" s="244">
        <v>5411557.6900000004</v>
      </c>
      <c r="F94" s="54">
        <f t="shared" si="0"/>
        <v>98.195246141456991</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0</v>
      </c>
      <c r="E97" s="244">
        <v>604852.87</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95834922</v>
      </c>
      <c r="E106" s="53">
        <f t="shared" si="23"/>
        <v>108225829.87</v>
      </c>
      <c r="F106" s="54">
        <f t="shared" si="0"/>
        <v>112.9294286585844</v>
      </c>
    </row>
    <row r="107" spans="1:6" ht="12.75" customHeight="1" x14ac:dyDescent="0.2">
      <c r="A107" s="55">
        <v>651</v>
      </c>
      <c r="B107" s="87" t="s">
        <v>257</v>
      </c>
      <c r="C107" s="52" t="s">
        <v>258</v>
      </c>
      <c r="D107" s="53">
        <f t="shared" ref="D107:E107" si="24">SUM(D108:D111)</f>
        <v>2629102</v>
      </c>
      <c r="E107" s="53">
        <f t="shared" si="24"/>
        <v>2402111.7999999998</v>
      </c>
      <c r="F107" s="54">
        <f t="shared" si="0"/>
        <v>91.366245965352419</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1371431</v>
      </c>
      <c r="E109" s="244">
        <v>1859475.02</v>
      </c>
      <c r="F109" s="54">
        <f t="shared" si="0"/>
        <v>135.58648010727481</v>
      </c>
    </row>
    <row r="110" spans="1:6" ht="12.75" customHeight="1" x14ac:dyDescent="0.2">
      <c r="A110" s="55">
        <v>6513</v>
      </c>
      <c r="B110" s="87" t="s">
        <v>263</v>
      </c>
      <c r="C110" s="52" t="s">
        <v>264</v>
      </c>
      <c r="D110" s="244">
        <v>490678</v>
      </c>
      <c r="E110" s="244">
        <v>261815.9</v>
      </c>
      <c r="F110" s="54">
        <f t="shared" si="0"/>
        <v>53.357986296512173</v>
      </c>
    </row>
    <row r="111" spans="1:6" ht="12.75" customHeight="1" x14ac:dyDescent="0.2">
      <c r="A111" s="55">
        <v>6514</v>
      </c>
      <c r="B111" s="87" t="s">
        <v>265</v>
      </c>
      <c r="C111" s="52" t="s">
        <v>266</v>
      </c>
      <c r="D111" s="244">
        <v>766993</v>
      </c>
      <c r="E111" s="244">
        <v>280820.88</v>
      </c>
      <c r="F111" s="54">
        <f t="shared" si="0"/>
        <v>36.613225935569169</v>
      </c>
    </row>
    <row r="112" spans="1:6" ht="12.75" customHeight="1" x14ac:dyDescent="0.2">
      <c r="A112" s="55">
        <v>652</v>
      </c>
      <c r="B112" s="87" t="s">
        <v>267</v>
      </c>
      <c r="C112" s="52" t="s">
        <v>268</v>
      </c>
      <c r="D112" s="53">
        <f t="shared" ref="D112:E112" si="25">SUM(D113:D119)</f>
        <v>32396395</v>
      </c>
      <c r="E112" s="53">
        <f t="shared" si="25"/>
        <v>34695837.550000004</v>
      </c>
      <c r="F112" s="54">
        <f t="shared" si="0"/>
        <v>107.09783465104682</v>
      </c>
    </row>
    <row r="113" spans="1:6" ht="12.75" customHeight="1" x14ac:dyDescent="0.2">
      <c r="A113" s="55">
        <v>6521</v>
      </c>
      <c r="B113" s="87" t="s">
        <v>269</v>
      </c>
      <c r="C113" s="52" t="s">
        <v>270</v>
      </c>
      <c r="D113" s="244">
        <v>0</v>
      </c>
      <c r="E113" s="244">
        <v>65</v>
      </c>
      <c r="F113" s="54" t="str">
        <f t="shared" si="0"/>
        <v>-</v>
      </c>
    </row>
    <row r="114" spans="1:6" ht="12.75" customHeight="1" x14ac:dyDescent="0.2">
      <c r="A114" s="55">
        <v>6522</v>
      </c>
      <c r="B114" s="87" t="s">
        <v>271</v>
      </c>
      <c r="C114" s="52" t="s">
        <v>272</v>
      </c>
      <c r="D114" s="244">
        <v>2139714</v>
      </c>
      <c r="E114" s="244">
        <v>99582.89</v>
      </c>
      <c r="F114" s="54">
        <f t="shared" si="0"/>
        <v>4.6540280616942269</v>
      </c>
    </row>
    <row r="115" spans="1:6" ht="12.75" customHeight="1" x14ac:dyDescent="0.2">
      <c r="A115" s="55">
        <v>6524</v>
      </c>
      <c r="B115" s="87" t="s">
        <v>273</v>
      </c>
      <c r="C115" s="52" t="s">
        <v>274</v>
      </c>
      <c r="D115" s="244">
        <v>48538</v>
      </c>
      <c r="E115" s="244">
        <v>180737.24</v>
      </c>
      <c r="F115" s="54">
        <f t="shared" si="0"/>
        <v>372.36235526803739</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30208143</v>
      </c>
      <c r="E117" s="244">
        <v>34415452.420000002</v>
      </c>
      <c r="F117" s="54">
        <f t="shared" si="0"/>
        <v>113.92773273087326</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60809425</v>
      </c>
      <c r="E120" s="53">
        <f t="shared" si="26"/>
        <v>71127880.519999996</v>
      </c>
      <c r="F120" s="54">
        <f t="shared" si="0"/>
        <v>116.96851354868099</v>
      </c>
    </row>
    <row r="121" spans="1:6" ht="12.75" customHeight="1" x14ac:dyDescent="0.2">
      <c r="A121" s="55">
        <v>6531</v>
      </c>
      <c r="B121" s="87" t="s">
        <v>285</v>
      </c>
      <c r="C121" s="52" t="s">
        <v>286</v>
      </c>
      <c r="D121" s="244">
        <v>9548811</v>
      </c>
      <c r="E121" s="244">
        <v>6695533.1399999997</v>
      </c>
      <c r="F121" s="54">
        <f t="shared" si="0"/>
        <v>70.11902466181391</v>
      </c>
    </row>
    <row r="122" spans="1:6" ht="12.75" customHeight="1" x14ac:dyDescent="0.2">
      <c r="A122" s="55">
        <v>6532</v>
      </c>
      <c r="B122" s="87" t="s">
        <v>287</v>
      </c>
      <c r="C122" s="52" t="s">
        <v>288</v>
      </c>
      <c r="D122" s="244">
        <v>51260614</v>
      </c>
      <c r="E122" s="244">
        <v>64432347.380000003</v>
      </c>
      <c r="F122" s="54">
        <f t="shared" si="0"/>
        <v>125.6956215545916</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3535448</v>
      </c>
      <c r="E124" s="53">
        <f t="shared" si="27"/>
        <v>6926381.1999999993</v>
      </c>
      <c r="F124" s="54">
        <f t="shared" si="0"/>
        <v>195.91240487768451</v>
      </c>
    </row>
    <row r="125" spans="1:6" ht="12.75" customHeight="1" x14ac:dyDescent="0.2">
      <c r="A125" s="55">
        <v>661</v>
      </c>
      <c r="B125" s="88" t="s">
        <v>293</v>
      </c>
      <c r="C125" s="52" t="s">
        <v>294</v>
      </c>
      <c r="D125" s="53">
        <f t="shared" ref="D125:E125" si="28">SUM(D126:D127)</f>
        <v>2434671</v>
      </c>
      <c r="E125" s="53">
        <f t="shared" si="28"/>
        <v>5872248.0199999996</v>
      </c>
      <c r="F125" s="54">
        <f t="shared" si="0"/>
        <v>241.19267120691049</v>
      </c>
    </row>
    <row r="126" spans="1:6" ht="12.75" customHeight="1" x14ac:dyDescent="0.2">
      <c r="A126" s="55">
        <v>6614</v>
      </c>
      <c r="B126" s="88" t="s">
        <v>295</v>
      </c>
      <c r="C126" s="52" t="s">
        <v>296</v>
      </c>
      <c r="D126" s="244">
        <v>282458</v>
      </c>
      <c r="E126" s="244">
        <v>561675.47</v>
      </c>
      <c r="F126" s="54">
        <f t="shared" si="0"/>
        <v>198.85273916830113</v>
      </c>
    </row>
    <row r="127" spans="1:6" ht="12.75" customHeight="1" x14ac:dyDescent="0.2">
      <c r="A127" s="55">
        <v>6615</v>
      </c>
      <c r="B127" s="88" t="s">
        <v>297</v>
      </c>
      <c r="C127" s="52" t="s">
        <v>298</v>
      </c>
      <c r="D127" s="244">
        <v>2152213</v>
      </c>
      <c r="E127" s="244">
        <v>5310572.55</v>
      </c>
      <c r="F127" s="54">
        <f t="shared" si="0"/>
        <v>246.74939469281151</v>
      </c>
    </row>
    <row r="128" spans="1:6" ht="24" x14ac:dyDescent="0.2">
      <c r="A128" s="55">
        <v>663</v>
      </c>
      <c r="B128" s="233" t="s">
        <v>299</v>
      </c>
      <c r="C128" s="52" t="s">
        <v>300</v>
      </c>
      <c r="D128" s="53">
        <f t="shared" ref="D128:E128" si="29">SUM(D129:D132)</f>
        <v>1100777</v>
      </c>
      <c r="E128" s="53">
        <f t="shared" si="29"/>
        <v>1054133.18</v>
      </c>
      <c r="F128" s="54">
        <f t="shared" si="0"/>
        <v>95.762645840165632</v>
      </c>
    </row>
    <row r="129" spans="1:6" ht="12.75" customHeight="1" x14ac:dyDescent="0.2">
      <c r="A129" s="55">
        <v>6631</v>
      </c>
      <c r="B129" s="88" t="s">
        <v>301</v>
      </c>
      <c r="C129" s="52" t="s">
        <v>302</v>
      </c>
      <c r="D129" s="244">
        <v>467457</v>
      </c>
      <c r="E129" s="244">
        <v>339491.6</v>
      </c>
      <c r="F129" s="54">
        <f t="shared" si="0"/>
        <v>72.625204029461528</v>
      </c>
    </row>
    <row r="130" spans="1:6" ht="12.75" customHeight="1" x14ac:dyDescent="0.2">
      <c r="A130" s="55">
        <v>6632</v>
      </c>
      <c r="B130" s="234" t="s">
        <v>303</v>
      </c>
      <c r="C130" s="52" t="s">
        <v>304</v>
      </c>
      <c r="D130" s="244">
        <v>633320</v>
      </c>
      <c r="E130" s="244">
        <v>714641.58</v>
      </c>
      <c r="F130" s="54">
        <f t="shared" si="0"/>
        <v>112.84051980041684</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v>0</v>
      </c>
      <c r="F135" s="54" t="str">
        <f t="shared" si="31"/>
        <v>-</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1949920</v>
      </c>
      <c r="E139" s="53">
        <f t="shared" si="33"/>
        <v>6457319.5800000001</v>
      </c>
      <c r="F139" s="54">
        <f t="shared" si="31"/>
        <v>331.15817982276195</v>
      </c>
    </row>
    <row r="140" spans="1:6" ht="12.75" customHeight="1" x14ac:dyDescent="0.2">
      <c r="A140" s="55">
        <v>681</v>
      </c>
      <c r="B140" s="87" t="s">
        <v>323</v>
      </c>
      <c r="C140" s="52" t="s">
        <v>324</v>
      </c>
      <c r="D140" s="53">
        <f t="shared" ref="D140:E140" si="34">SUM(D141:D149)</f>
        <v>937522</v>
      </c>
      <c r="E140" s="53">
        <f t="shared" si="34"/>
        <v>2223490.71</v>
      </c>
      <c r="F140" s="54">
        <f t="shared" si="31"/>
        <v>237.16677688630239</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937522</v>
      </c>
      <c r="E149" s="244">
        <v>2223490.71</v>
      </c>
      <c r="F149" s="54">
        <f t="shared" si="31"/>
        <v>237.16677688630239</v>
      </c>
    </row>
    <row r="150" spans="1:6" ht="12.75" customHeight="1" x14ac:dyDescent="0.2">
      <c r="A150" s="55">
        <v>683</v>
      </c>
      <c r="B150" s="87" t="s">
        <v>343</v>
      </c>
      <c r="C150" s="52" t="s">
        <v>344</v>
      </c>
      <c r="D150" s="244">
        <v>1012398</v>
      </c>
      <c r="E150" s="244">
        <v>4233828.87</v>
      </c>
      <c r="F150" s="54">
        <f t="shared" si="31"/>
        <v>418.19806736086002</v>
      </c>
    </row>
    <row r="151" spans="1:6" ht="12.75" customHeight="1" x14ac:dyDescent="0.2">
      <c r="A151" s="55">
        <v>3</v>
      </c>
      <c r="B151" s="87" t="s">
        <v>345</v>
      </c>
      <c r="C151" s="52" t="s">
        <v>53</v>
      </c>
      <c r="D151" s="53">
        <f t="shared" ref="D151:E151" si="35">D152+D163+D196+D215+D224+D252+D263</f>
        <v>585879096</v>
      </c>
      <c r="E151" s="53">
        <f t="shared" si="35"/>
        <v>639011559.82000005</v>
      </c>
      <c r="F151" s="54">
        <f t="shared" si="31"/>
        <v>109.06884443953604</v>
      </c>
    </row>
    <row r="152" spans="1:6" ht="12.75" customHeight="1" x14ac:dyDescent="0.2">
      <c r="A152" s="55">
        <v>31</v>
      </c>
      <c r="B152" s="87" t="s">
        <v>346</v>
      </c>
      <c r="C152" s="52" t="s">
        <v>347</v>
      </c>
      <c r="D152" s="53">
        <f t="shared" ref="D152:E152" si="36">D153+D158+D159</f>
        <v>284294313</v>
      </c>
      <c r="E152" s="53">
        <f t="shared" si="36"/>
        <v>302592581.38</v>
      </c>
      <c r="F152" s="54">
        <f t="shared" si="31"/>
        <v>106.43638213754912</v>
      </c>
    </row>
    <row r="153" spans="1:6" ht="12.75" customHeight="1" x14ac:dyDescent="0.2">
      <c r="A153" s="55">
        <v>311</v>
      </c>
      <c r="B153" s="87" t="s">
        <v>348</v>
      </c>
      <c r="C153" s="52" t="s">
        <v>349</v>
      </c>
      <c r="D153" s="53">
        <f t="shared" ref="D153:E153" si="37">SUM(D154:D157)</f>
        <v>232005451</v>
      </c>
      <c r="E153" s="53">
        <f t="shared" si="37"/>
        <v>246993259.07999998</v>
      </c>
      <c r="F153" s="54">
        <f t="shared" si="31"/>
        <v>106.46011031870108</v>
      </c>
    </row>
    <row r="154" spans="1:6" ht="12.75" customHeight="1" x14ac:dyDescent="0.2">
      <c r="A154" s="55">
        <v>3111</v>
      </c>
      <c r="B154" s="87" t="s">
        <v>350</v>
      </c>
      <c r="C154" s="52" t="s">
        <v>351</v>
      </c>
      <c r="D154" s="244">
        <v>230602658</v>
      </c>
      <c r="E154" s="244">
        <v>245298649.28</v>
      </c>
      <c r="F154" s="54">
        <f t="shared" si="31"/>
        <v>106.37286291817156</v>
      </c>
    </row>
    <row r="155" spans="1:6" ht="12.75" customHeight="1" x14ac:dyDescent="0.2">
      <c r="A155" s="55">
        <v>3112</v>
      </c>
      <c r="B155" s="87" t="s">
        <v>352</v>
      </c>
      <c r="C155" s="52" t="s">
        <v>353</v>
      </c>
      <c r="D155" s="244">
        <v>0</v>
      </c>
      <c r="E155" s="244">
        <v>0</v>
      </c>
      <c r="F155" s="54" t="str">
        <f t="shared" si="31"/>
        <v>-</v>
      </c>
    </row>
    <row r="156" spans="1:6" ht="12.75" customHeight="1" x14ac:dyDescent="0.2">
      <c r="A156" s="55">
        <v>3113</v>
      </c>
      <c r="B156" s="87" t="s">
        <v>354</v>
      </c>
      <c r="C156" s="52" t="s">
        <v>355</v>
      </c>
      <c r="D156" s="244">
        <v>366963</v>
      </c>
      <c r="E156" s="244">
        <v>744961.92</v>
      </c>
      <c r="F156" s="54">
        <f t="shared" si="31"/>
        <v>203.00736586522348</v>
      </c>
    </row>
    <row r="157" spans="1:6" ht="12.75" customHeight="1" x14ac:dyDescent="0.2">
      <c r="A157" s="55">
        <v>3114</v>
      </c>
      <c r="B157" s="87" t="s">
        <v>356</v>
      </c>
      <c r="C157" s="52" t="s">
        <v>357</v>
      </c>
      <c r="D157" s="244">
        <v>1035830</v>
      </c>
      <c r="E157" s="244">
        <v>949647.88</v>
      </c>
      <c r="F157" s="54">
        <f t="shared" si="31"/>
        <v>91.679897280441764</v>
      </c>
    </row>
    <row r="158" spans="1:6" ht="12.75" customHeight="1" x14ac:dyDescent="0.2">
      <c r="A158" s="55">
        <v>312</v>
      </c>
      <c r="B158" s="87" t="s">
        <v>358</v>
      </c>
      <c r="C158" s="52" t="s">
        <v>359</v>
      </c>
      <c r="D158" s="244">
        <v>13816747</v>
      </c>
      <c r="E158" s="244">
        <v>15017715.24</v>
      </c>
      <c r="F158" s="54">
        <f t="shared" si="31"/>
        <v>108.69212007717881</v>
      </c>
    </row>
    <row r="159" spans="1:6" ht="12.75" customHeight="1" x14ac:dyDescent="0.2">
      <c r="A159" s="55">
        <v>313</v>
      </c>
      <c r="B159" s="87" t="s">
        <v>360</v>
      </c>
      <c r="C159" s="52" t="s">
        <v>361</v>
      </c>
      <c r="D159" s="53">
        <f t="shared" ref="D159:E159" si="38">SUM(D160:D162)</f>
        <v>38472115</v>
      </c>
      <c r="E159" s="53">
        <f t="shared" si="38"/>
        <v>40581607.060000002</v>
      </c>
      <c r="F159" s="54">
        <f t="shared" si="31"/>
        <v>105.48317153865858</v>
      </c>
    </row>
    <row r="160" spans="1:6" ht="12.75" customHeight="1" x14ac:dyDescent="0.2">
      <c r="A160" s="55">
        <v>3131</v>
      </c>
      <c r="B160" s="87" t="s">
        <v>139</v>
      </c>
      <c r="C160" s="52" t="s">
        <v>362</v>
      </c>
      <c r="D160" s="244">
        <v>1281483</v>
      </c>
      <c r="E160" s="244">
        <v>1321756.26</v>
      </c>
      <c r="F160" s="54">
        <f t="shared" si="31"/>
        <v>103.14270731644508</v>
      </c>
    </row>
    <row r="161" spans="1:6" ht="12.75" customHeight="1" x14ac:dyDescent="0.2">
      <c r="A161" s="55">
        <v>3132</v>
      </c>
      <c r="B161" s="87" t="s">
        <v>363</v>
      </c>
      <c r="C161" s="52" t="s">
        <v>364</v>
      </c>
      <c r="D161" s="244">
        <v>37180842</v>
      </c>
      <c r="E161" s="244">
        <v>39226100.850000001</v>
      </c>
      <c r="F161" s="54">
        <f t="shared" si="31"/>
        <v>105.50084059419633</v>
      </c>
    </row>
    <row r="162" spans="1:6" ht="12.75" customHeight="1" x14ac:dyDescent="0.2">
      <c r="A162" s="55">
        <v>3133</v>
      </c>
      <c r="B162" s="87" t="s">
        <v>365</v>
      </c>
      <c r="C162" s="52" t="s">
        <v>366</v>
      </c>
      <c r="D162" s="244">
        <v>9790</v>
      </c>
      <c r="E162" s="244">
        <v>33749.949999999997</v>
      </c>
      <c r="F162" s="54">
        <f t="shared" si="31"/>
        <v>344.73901940755871</v>
      </c>
    </row>
    <row r="163" spans="1:6" ht="12.75" customHeight="1" x14ac:dyDescent="0.2">
      <c r="A163" s="55">
        <v>32</v>
      </c>
      <c r="B163" s="87" t="s">
        <v>367</v>
      </c>
      <c r="C163" s="52" t="s">
        <v>368</v>
      </c>
      <c r="D163" s="53">
        <f t="shared" ref="D163:E163" si="39">D164+D169+D177+D187+D188</f>
        <v>157526407</v>
      </c>
      <c r="E163" s="53">
        <f t="shared" si="39"/>
        <v>182918115.02000001</v>
      </c>
      <c r="F163" s="54">
        <f t="shared" si="31"/>
        <v>116.11901680713129</v>
      </c>
    </row>
    <row r="164" spans="1:6" ht="12.75" customHeight="1" x14ac:dyDescent="0.2">
      <c r="A164" s="55">
        <v>321</v>
      </c>
      <c r="B164" s="87" t="s">
        <v>369</v>
      </c>
      <c r="C164" s="52" t="s">
        <v>370</v>
      </c>
      <c r="D164" s="53">
        <f t="shared" ref="D164:E164" si="40">SUM(D165:D168)</f>
        <v>7563763</v>
      </c>
      <c r="E164" s="53">
        <f t="shared" si="40"/>
        <v>9766257.9100000001</v>
      </c>
      <c r="F164" s="54">
        <f t="shared" si="31"/>
        <v>129.11903651661217</v>
      </c>
    </row>
    <row r="165" spans="1:6" ht="12.75" customHeight="1" x14ac:dyDescent="0.2">
      <c r="A165" s="55">
        <v>3211</v>
      </c>
      <c r="B165" s="87" t="s">
        <v>371</v>
      </c>
      <c r="C165" s="52" t="s">
        <v>372</v>
      </c>
      <c r="D165" s="244">
        <v>1376597</v>
      </c>
      <c r="E165" s="244">
        <v>2681011.15</v>
      </c>
      <c r="F165" s="54">
        <f t="shared" si="31"/>
        <v>194.75642835194321</v>
      </c>
    </row>
    <row r="166" spans="1:6" ht="12.75" customHeight="1" x14ac:dyDescent="0.2">
      <c r="A166" s="55">
        <v>3212</v>
      </c>
      <c r="B166" s="87" t="s">
        <v>373</v>
      </c>
      <c r="C166" s="52" t="s">
        <v>374</v>
      </c>
      <c r="D166" s="244">
        <v>5672296</v>
      </c>
      <c r="E166" s="244">
        <v>6417916.04</v>
      </c>
      <c r="F166" s="54">
        <f t="shared" si="31"/>
        <v>113.14494236549008</v>
      </c>
    </row>
    <row r="167" spans="1:6" ht="12.75" customHeight="1" x14ac:dyDescent="0.2">
      <c r="A167" s="55">
        <v>3213</v>
      </c>
      <c r="B167" s="87" t="s">
        <v>375</v>
      </c>
      <c r="C167" s="52" t="s">
        <v>376</v>
      </c>
      <c r="D167" s="244">
        <v>485400</v>
      </c>
      <c r="E167" s="244">
        <v>583773.31999999995</v>
      </c>
      <c r="F167" s="54">
        <f t="shared" si="31"/>
        <v>120.26644416975689</v>
      </c>
    </row>
    <row r="168" spans="1:6" ht="12.75" customHeight="1" x14ac:dyDescent="0.2">
      <c r="A168" s="55">
        <v>3214</v>
      </c>
      <c r="B168" s="87" t="s">
        <v>377</v>
      </c>
      <c r="C168" s="52" t="s">
        <v>378</v>
      </c>
      <c r="D168" s="244">
        <v>29470</v>
      </c>
      <c r="E168" s="244">
        <v>83557.399999999994</v>
      </c>
      <c r="F168" s="54">
        <f t="shared" si="31"/>
        <v>283.53376314896502</v>
      </c>
    </row>
    <row r="169" spans="1:6" ht="12.75" customHeight="1" x14ac:dyDescent="0.2">
      <c r="A169" s="55">
        <v>322</v>
      </c>
      <c r="B169" s="87" t="s">
        <v>379</v>
      </c>
      <c r="C169" s="52" t="s">
        <v>380</v>
      </c>
      <c r="D169" s="53">
        <f t="shared" ref="D169:E169" si="41">SUM(D170:D176)</f>
        <v>35283033</v>
      </c>
      <c r="E169" s="53">
        <f t="shared" si="41"/>
        <v>38696315.670000002</v>
      </c>
      <c r="F169" s="54">
        <f t="shared" si="31"/>
        <v>109.67400583164152</v>
      </c>
    </row>
    <row r="170" spans="1:6" ht="12.75" customHeight="1" x14ac:dyDescent="0.2">
      <c r="A170" s="55">
        <v>3221</v>
      </c>
      <c r="B170" s="87" t="s">
        <v>381</v>
      </c>
      <c r="C170" s="52" t="s">
        <v>382</v>
      </c>
      <c r="D170" s="244">
        <v>3863936</v>
      </c>
      <c r="E170" s="244">
        <v>3717790.17</v>
      </c>
      <c r="F170" s="54">
        <f t="shared" si="31"/>
        <v>96.217695375906843</v>
      </c>
    </row>
    <row r="171" spans="1:6" ht="12.75" customHeight="1" x14ac:dyDescent="0.2">
      <c r="A171" s="55">
        <v>3222</v>
      </c>
      <c r="B171" s="87" t="s">
        <v>383</v>
      </c>
      <c r="C171" s="52" t="s">
        <v>384</v>
      </c>
      <c r="D171" s="244">
        <v>12052288</v>
      </c>
      <c r="E171" s="244">
        <v>13583439.09</v>
      </c>
      <c r="F171" s="54">
        <f t="shared" si="31"/>
        <v>112.70423582642566</v>
      </c>
    </row>
    <row r="172" spans="1:6" ht="12.75" customHeight="1" x14ac:dyDescent="0.2">
      <c r="A172" s="55">
        <v>3223</v>
      </c>
      <c r="B172" s="87" t="s">
        <v>385</v>
      </c>
      <c r="C172" s="52" t="s">
        <v>386</v>
      </c>
      <c r="D172" s="244">
        <v>17386629</v>
      </c>
      <c r="E172" s="244">
        <v>19384882.050000001</v>
      </c>
      <c r="F172" s="54">
        <f t="shared" si="31"/>
        <v>111.49304474145045</v>
      </c>
    </row>
    <row r="173" spans="1:6" ht="12.75" customHeight="1" x14ac:dyDescent="0.2">
      <c r="A173" s="55">
        <v>3224</v>
      </c>
      <c r="B173" s="87" t="s">
        <v>387</v>
      </c>
      <c r="C173" s="52" t="s">
        <v>388</v>
      </c>
      <c r="D173" s="244">
        <v>1055500</v>
      </c>
      <c r="E173" s="244">
        <v>1191928.98</v>
      </c>
      <c r="F173" s="54">
        <f t="shared" si="31"/>
        <v>112.92553102794885</v>
      </c>
    </row>
    <row r="174" spans="1:6" ht="12.75" customHeight="1" x14ac:dyDescent="0.2">
      <c r="A174" s="55">
        <v>3225</v>
      </c>
      <c r="B174" s="87" t="s">
        <v>389</v>
      </c>
      <c r="C174" s="52" t="s">
        <v>390</v>
      </c>
      <c r="D174" s="244">
        <v>551820</v>
      </c>
      <c r="E174" s="244">
        <v>585775.29</v>
      </c>
      <c r="F174" s="54">
        <f t="shared" si="31"/>
        <v>106.15332717190388</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372860</v>
      </c>
      <c r="E176" s="244">
        <v>232500.09</v>
      </c>
      <c r="F176" s="54">
        <f t="shared" si="31"/>
        <v>62.355868154267014</v>
      </c>
    </row>
    <row r="177" spans="1:6" ht="12.75" customHeight="1" x14ac:dyDescent="0.2">
      <c r="A177" s="55">
        <v>323</v>
      </c>
      <c r="B177" s="87" t="s">
        <v>395</v>
      </c>
      <c r="C177" s="52" t="s">
        <v>396</v>
      </c>
      <c r="D177" s="53">
        <f t="shared" ref="D177:E177" si="42">SUM(D178:D186)</f>
        <v>107535273</v>
      </c>
      <c r="E177" s="53">
        <f t="shared" si="42"/>
        <v>122587132.78000002</v>
      </c>
      <c r="F177" s="54">
        <f t="shared" si="31"/>
        <v>113.99713727420399</v>
      </c>
    </row>
    <row r="178" spans="1:6" ht="12.75" customHeight="1" x14ac:dyDescent="0.2">
      <c r="A178" s="55">
        <v>3231</v>
      </c>
      <c r="B178" s="87" t="s">
        <v>397</v>
      </c>
      <c r="C178" s="52" t="s">
        <v>398</v>
      </c>
      <c r="D178" s="244">
        <v>5651045</v>
      </c>
      <c r="E178" s="244">
        <v>10377531.119999999</v>
      </c>
      <c r="F178" s="54">
        <f t="shared" si="31"/>
        <v>183.63915205063842</v>
      </c>
    </row>
    <row r="179" spans="1:6" ht="12.75" customHeight="1" x14ac:dyDescent="0.2">
      <c r="A179" s="55">
        <v>3232</v>
      </c>
      <c r="B179" s="87" t="s">
        <v>399</v>
      </c>
      <c r="C179" s="52" t="s">
        <v>400</v>
      </c>
      <c r="D179" s="244">
        <v>60338322</v>
      </c>
      <c r="E179" s="244">
        <v>69338095.560000002</v>
      </c>
      <c r="F179" s="54">
        <f t="shared" si="31"/>
        <v>114.91551846602563</v>
      </c>
    </row>
    <row r="180" spans="1:6" ht="12.75" customHeight="1" x14ac:dyDescent="0.2">
      <c r="A180" s="55">
        <v>3233</v>
      </c>
      <c r="B180" s="87" t="s">
        <v>401</v>
      </c>
      <c r="C180" s="52" t="s">
        <v>402</v>
      </c>
      <c r="D180" s="244">
        <v>3073647</v>
      </c>
      <c r="E180" s="244">
        <v>3467033.87</v>
      </c>
      <c r="F180" s="54">
        <f t="shared" si="31"/>
        <v>112.79870037125279</v>
      </c>
    </row>
    <row r="181" spans="1:6" ht="12.75" customHeight="1" x14ac:dyDescent="0.2">
      <c r="A181" s="55">
        <v>3234</v>
      </c>
      <c r="B181" s="87" t="s">
        <v>403</v>
      </c>
      <c r="C181" s="52" t="s">
        <v>404</v>
      </c>
      <c r="D181" s="244">
        <v>4137250</v>
      </c>
      <c r="E181" s="244">
        <v>4661750.4400000004</v>
      </c>
      <c r="F181" s="54">
        <f t="shared" si="31"/>
        <v>112.67751380748084</v>
      </c>
    </row>
    <row r="182" spans="1:6" ht="12.75" customHeight="1" x14ac:dyDescent="0.2">
      <c r="A182" s="55">
        <v>3235</v>
      </c>
      <c r="B182" s="87" t="s">
        <v>405</v>
      </c>
      <c r="C182" s="52" t="s">
        <v>406</v>
      </c>
      <c r="D182" s="244">
        <v>3370774</v>
      </c>
      <c r="E182" s="244">
        <v>3213072.64</v>
      </c>
      <c r="F182" s="54">
        <f t="shared" si="31"/>
        <v>95.321508947203228</v>
      </c>
    </row>
    <row r="183" spans="1:6" ht="12.75" customHeight="1" x14ac:dyDescent="0.2">
      <c r="A183" s="55">
        <v>3236</v>
      </c>
      <c r="B183" s="87" t="s">
        <v>407</v>
      </c>
      <c r="C183" s="52" t="s">
        <v>408</v>
      </c>
      <c r="D183" s="244">
        <v>9240137</v>
      </c>
      <c r="E183" s="244">
        <v>3950482.61</v>
      </c>
      <c r="F183" s="54">
        <f t="shared" si="31"/>
        <v>42.753506901466935</v>
      </c>
    </row>
    <row r="184" spans="1:6" ht="12.75" customHeight="1" x14ac:dyDescent="0.2">
      <c r="A184" s="55">
        <v>3237</v>
      </c>
      <c r="B184" s="87" t="s">
        <v>409</v>
      </c>
      <c r="C184" s="52" t="s">
        <v>410</v>
      </c>
      <c r="D184" s="244">
        <v>12147142</v>
      </c>
      <c r="E184" s="244">
        <v>13630233.630000001</v>
      </c>
      <c r="F184" s="54">
        <f t="shared" si="31"/>
        <v>112.20938744274169</v>
      </c>
    </row>
    <row r="185" spans="1:6" ht="12.75" customHeight="1" x14ac:dyDescent="0.2">
      <c r="A185" s="55">
        <v>3238</v>
      </c>
      <c r="B185" s="87" t="s">
        <v>411</v>
      </c>
      <c r="C185" s="52" t="s">
        <v>412</v>
      </c>
      <c r="D185" s="244">
        <v>1029050</v>
      </c>
      <c r="E185" s="244">
        <v>1610041.15</v>
      </c>
      <c r="F185" s="54">
        <f t="shared" si="31"/>
        <v>156.458981584957</v>
      </c>
    </row>
    <row r="186" spans="1:6" ht="12.75" customHeight="1" x14ac:dyDescent="0.2">
      <c r="A186" s="55">
        <v>3239</v>
      </c>
      <c r="B186" s="87" t="s">
        <v>413</v>
      </c>
      <c r="C186" s="52" t="s">
        <v>414</v>
      </c>
      <c r="D186" s="244">
        <v>8547906</v>
      </c>
      <c r="E186" s="244">
        <v>12338891.76</v>
      </c>
      <c r="F186" s="54">
        <f t="shared" si="31"/>
        <v>144.3498765662608</v>
      </c>
    </row>
    <row r="187" spans="1:6" ht="12.75" customHeight="1" x14ac:dyDescent="0.2">
      <c r="A187" s="55">
        <v>324</v>
      </c>
      <c r="B187" s="87" t="s">
        <v>415</v>
      </c>
      <c r="C187" s="52" t="s">
        <v>416</v>
      </c>
      <c r="D187" s="244">
        <v>394923</v>
      </c>
      <c r="E187" s="244">
        <v>544749.15</v>
      </c>
      <c r="F187" s="54">
        <f t="shared" si="31"/>
        <v>137.93806640788205</v>
      </c>
    </row>
    <row r="188" spans="1:6" ht="12.75" customHeight="1" x14ac:dyDescent="0.2">
      <c r="A188" s="55">
        <v>329</v>
      </c>
      <c r="B188" s="87" t="s">
        <v>417</v>
      </c>
      <c r="C188" s="52" t="s">
        <v>418</v>
      </c>
      <c r="D188" s="53">
        <f t="shared" ref="D188:E188" si="43">SUM(D189:D195)</f>
        <v>6749415</v>
      </c>
      <c r="E188" s="53">
        <f t="shared" si="43"/>
        <v>11323659.51</v>
      </c>
      <c r="F188" s="54">
        <f t="shared" si="31"/>
        <v>167.77245894644201</v>
      </c>
    </row>
    <row r="189" spans="1:6" ht="12.75" customHeight="1" x14ac:dyDescent="0.2">
      <c r="A189" s="55">
        <v>3291</v>
      </c>
      <c r="B189" s="234" t="s">
        <v>419</v>
      </c>
      <c r="C189" s="52" t="s">
        <v>420</v>
      </c>
      <c r="D189" s="244">
        <v>1671758</v>
      </c>
      <c r="E189" s="244">
        <v>1557302.27</v>
      </c>
      <c r="F189" s="54">
        <f t="shared" si="31"/>
        <v>93.153570672310224</v>
      </c>
    </row>
    <row r="190" spans="1:6" ht="12.75" customHeight="1" x14ac:dyDescent="0.2">
      <c r="A190" s="55">
        <v>3292</v>
      </c>
      <c r="B190" s="87" t="s">
        <v>421</v>
      </c>
      <c r="C190" s="52" t="s">
        <v>422</v>
      </c>
      <c r="D190" s="244">
        <v>579330</v>
      </c>
      <c r="E190" s="244">
        <v>546435.71</v>
      </c>
      <c r="F190" s="54">
        <f t="shared" si="31"/>
        <v>94.322011634129083</v>
      </c>
    </row>
    <row r="191" spans="1:6" ht="12.75" customHeight="1" x14ac:dyDescent="0.2">
      <c r="A191" s="55">
        <v>3293</v>
      </c>
      <c r="B191" s="87" t="s">
        <v>423</v>
      </c>
      <c r="C191" s="52" t="s">
        <v>424</v>
      </c>
      <c r="D191" s="244">
        <v>786563</v>
      </c>
      <c r="E191" s="244">
        <v>1048984.78</v>
      </c>
      <c r="F191" s="54">
        <f t="shared" si="31"/>
        <v>133.3630974251268</v>
      </c>
    </row>
    <row r="192" spans="1:6" ht="12.75" customHeight="1" x14ac:dyDescent="0.2">
      <c r="A192" s="55">
        <v>3294</v>
      </c>
      <c r="B192" s="87" t="s">
        <v>425</v>
      </c>
      <c r="C192" s="52" t="s">
        <v>426</v>
      </c>
      <c r="D192" s="244">
        <v>209123</v>
      </c>
      <c r="E192" s="244">
        <v>233712.49</v>
      </c>
      <c r="F192" s="54">
        <f t="shared" si="31"/>
        <v>111.75838621289861</v>
      </c>
    </row>
    <row r="193" spans="1:6" ht="12.75" customHeight="1" x14ac:dyDescent="0.2">
      <c r="A193" s="55">
        <v>3295</v>
      </c>
      <c r="B193" s="87" t="s">
        <v>427</v>
      </c>
      <c r="C193" s="52" t="s">
        <v>428</v>
      </c>
      <c r="D193" s="244">
        <v>535743</v>
      </c>
      <c r="E193" s="244">
        <v>614180.56999999995</v>
      </c>
      <c r="F193" s="54">
        <f t="shared" si="31"/>
        <v>114.64089498136232</v>
      </c>
    </row>
    <row r="194" spans="1:6" ht="12.75" customHeight="1" x14ac:dyDescent="0.2">
      <c r="A194" s="55" t="s">
        <v>429</v>
      </c>
      <c r="B194" s="87" t="s">
        <v>430</v>
      </c>
      <c r="C194" s="52" t="s">
        <v>429</v>
      </c>
      <c r="D194" s="244">
        <v>254944</v>
      </c>
      <c r="E194" s="244">
        <v>5941723.4500000002</v>
      </c>
      <c r="F194" s="54">
        <f t="shared" si="31"/>
        <v>2330.5994453683948</v>
      </c>
    </row>
    <row r="195" spans="1:6" ht="12.75" customHeight="1" x14ac:dyDescent="0.2">
      <c r="A195" s="55">
        <v>3299</v>
      </c>
      <c r="B195" s="87" t="s">
        <v>431</v>
      </c>
      <c r="C195" s="52" t="s">
        <v>432</v>
      </c>
      <c r="D195" s="244">
        <v>2711954</v>
      </c>
      <c r="E195" s="244">
        <v>1381320.24</v>
      </c>
      <c r="F195" s="54">
        <f t="shared" si="31"/>
        <v>50.934501101419862</v>
      </c>
    </row>
    <row r="196" spans="1:6" ht="12.75" customHeight="1" x14ac:dyDescent="0.2">
      <c r="A196" s="55">
        <v>34</v>
      </c>
      <c r="B196" s="234" t="s">
        <v>433</v>
      </c>
      <c r="C196" s="52" t="s">
        <v>434</v>
      </c>
      <c r="D196" s="53">
        <f t="shared" ref="D196:E196" si="44">D197+D202+D210</f>
        <v>4737192</v>
      </c>
      <c r="E196" s="53">
        <f t="shared" si="44"/>
        <v>6186442.7800000003</v>
      </c>
      <c r="F196" s="54">
        <f t="shared" si="31"/>
        <v>130.59303443896721</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2677382</v>
      </c>
      <c r="E202" s="53">
        <f t="shared" si="46"/>
        <v>2075480.76</v>
      </c>
      <c r="F202" s="54">
        <f t="shared" si="31"/>
        <v>77.519037627055084</v>
      </c>
    </row>
    <row r="203" spans="1:6" ht="24" x14ac:dyDescent="0.2">
      <c r="A203" s="55">
        <v>3421</v>
      </c>
      <c r="B203" s="87" t="s">
        <v>447</v>
      </c>
      <c r="C203" s="52" t="s">
        <v>448</v>
      </c>
      <c r="D203" s="244">
        <v>0</v>
      </c>
      <c r="E203" s="244">
        <v>0</v>
      </c>
      <c r="F203" s="54" t="str">
        <f t="shared" si="31"/>
        <v>-</v>
      </c>
    </row>
    <row r="204" spans="1:6" ht="24" x14ac:dyDescent="0.2">
      <c r="A204" s="55">
        <v>3422</v>
      </c>
      <c r="B204" s="234" t="s">
        <v>449</v>
      </c>
      <c r="C204" s="52" t="s">
        <v>450</v>
      </c>
      <c r="D204" s="244">
        <v>0</v>
      </c>
      <c r="E204" s="244">
        <v>0</v>
      </c>
      <c r="F204" s="54" t="str">
        <f t="shared" si="31"/>
        <v>-</v>
      </c>
    </row>
    <row r="205" spans="1:6" ht="24" x14ac:dyDescent="0.2">
      <c r="A205" s="55">
        <v>3423</v>
      </c>
      <c r="B205" s="234" t="s">
        <v>451</v>
      </c>
      <c r="C205" s="52" t="s">
        <v>452</v>
      </c>
      <c r="D205" s="244">
        <v>2673569</v>
      </c>
      <c r="E205" s="244">
        <v>2073080.01</v>
      </c>
      <c r="F205" s="54">
        <f t="shared" si="31"/>
        <v>77.539798299576333</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0</v>
      </c>
      <c r="E207" s="244">
        <v>0</v>
      </c>
      <c r="F207" s="54" t="str">
        <f t="shared" si="31"/>
        <v>-</v>
      </c>
    </row>
    <row r="208" spans="1:6" ht="24" x14ac:dyDescent="0.2">
      <c r="A208" s="55">
        <v>3427</v>
      </c>
      <c r="B208" s="87" t="s">
        <v>457</v>
      </c>
      <c r="C208" s="52" t="s">
        <v>458</v>
      </c>
      <c r="D208" s="244">
        <v>3813</v>
      </c>
      <c r="E208" s="244">
        <v>2400.75</v>
      </c>
      <c r="F208" s="54">
        <f t="shared" si="31"/>
        <v>62.962234461054287</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2059810</v>
      </c>
      <c r="E210" s="53">
        <f t="shared" si="47"/>
        <v>4110962.02</v>
      </c>
      <c r="F210" s="54">
        <f t="shared" si="31"/>
        <v>199.57967094052364</v>
      </c>
    </row>
    <row r="211" spans="1:6" ht="12.75" customHeight="1" x14ac:dyDescent="0.2">
      <c r="A211" s="55">
        <v>3431</v>
      </c>
      <c r="B211" s="234" t="s">
        <v>463</v>
      </c>
      <c r="C211" s="52" t="s">
        <v>464</v>
      </c>
      <c r="D211" s="244">
        <v>869601</v>
      </c>
      <c r="E211" s="244">
        <v>1073718.51</v>
      </c>
      <c r="F211" s="54">
        <f t="shared" si="31"/>
        <v>123.4725477546599</v>
      </c>
    </row>
    <row r="212" spans="1:6" ht="12.75" customHeight="1" x14ac:dyDescent="0.2">
      <c r="A212" s="55">
        <v>3432</v>
      </c>
      <c r="B212" s="87" t="s">
        <v>465</v>
      </c>
      <c r="C212" s="52" t="s">
        <v>466</v>
      </c>
      <c r="D212" s="244">
        <v>370</v>
      </c>
      <c r="E212" s="244">
        <v>34067.050000000003</v>
      </c>
      <c r="F212" s="54">
        <f t="shared" si="31"/>
        <v>9207.3108108108117</v>
      </c>
    </row>
    <row r="213" spans="1:6" ht="12.75" customHeight="1" x14ac:dyDescent="0.2">
      <c r="A213" s="55">
        <v>3433</v>
      </c>
      <c r="B213" s="87" t="s">
        <v>467</v>
      </c>
      <c r="C213" s="52" t="s">
        <v>468</v>
      </c>
      <c r="D213" s="244">
        <v>68870</v>
      </c>
      <c r="E213" s="244">
        <v>452888.96</v>
      </c>
      <c r="F213" s="54">
        <f t="shared" si="31"/>
        <v>657.59976767823446</v>
      </c>
    </row>
    <row r="214" spans="1:6" ht="12.75" customHeight="1" x14ac:dyDescent="0.2">
      <c r="A214" s="55">
        <v>3434</v>
      </c>
      <c r="B214" s="87" t="s">
        <v>469</v>
      </c>
      <c r="C214" s="52" t="s">
        <v>470</v>
      </c>
      <c r="D214" s="244">
        <v>1120969</v>
      </c>
      <c r="E214" s="244">
        <v>2550287.5</v>
      </c>
      <c r="F214" s="54">
        <f t="shared" si="31"/>
        <v>227.50740653845023</v>
      </c>
    </row>
    <row r="215" spans="1:6" ht="12.75" customHeight="1" x14ac:dyDescent="0.2">
      <c r="A215" s="55">
        <v>35</v>
      </c>
      <c r="B215" s="87" t="s">
        <v>471</v>
      </c>
      <c r="C215" s="52" t="s">
        <v>472</v>
      </c>
      <c r="D215" s="53">
        <f t="shared" ref="D215:E215" si="48">D216+D219+D223</f>
        <v>61755960</v>
      </c>
      <c r="E215" s="53">
        <f t="shared" si="48"/>
        <v>72750220.489999995</v>
      </c>
      <c r="F215" s="54">
        <f t="shared" si="31"/>
        <v>117.80275213922671</v>
      </c>
    </row>
    <row r="216" spans="1:6" ht="12.75" customHeight="1" x14ac:dyDescent="0.2">
      <c r="A216" s="55">
        <v>351</v>
      </c>
      <c r="B216" s="87" t="s">
        <v>473</v>
      </c>
      <c r="C216" s="52" t="s">
        <v>474</v>
      </c>
      <c r="D216" s="53">
        <f t="shared" ref="D216:E216" si="49">SUM(D217:D218)</f>
        <v>56644141</v>
      </c>
      <c r="E216" s="53">
        <f t="shared" si="49"/>
        <v>67271651.599999994</v>
      </c>
      <c r="F216" s="54">
        <f t="shared" si="31"/>
        <v>118.76188854201177</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56644141</v>
      </c>
      <c r="E218" s="244">
        <v>67271651.599999994</v>
      </c>
      <c r="F218" s="54">
        <f t="shared" si="31"/>
        <v>118.76188854201177</v>
      </c>
    </row>
    <row r="219" spans="1:6" ht="24" x14ac:dyDescent="0.2">
      <c r="A219" s="55">
        <v>352</v>
      </c>
      <c r="B219" s="87" t="s">
        <v>479</v>
      </c>
      <c r="C219" s="52" t="s">
        <v>480</v>
      </c>
      <c r="D219" s="53">
        <f t="shared" ref="D219:E219" si="50">SUM(D220:D222)</f>
        <v>5111819</v>
      </c>
      <c r="E219" s="53">
        <f t="shared" si="50"/>
        <v>5478568.8899999997</v>
      </c>
      <c r="F219" s="54">
        <f t="shared" si="31"/>
        <v>107.17454765123726</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4822405</v>
      </c>
      <c r="E221" s="244">
        <v>5101800.01</v>
      </c>
      <c r="F221" s="54">
        <f t="shared" si="31"/>
        <v>105.79368613793325</v>
      </c>
    </row>
    <row r="222" spans="1:6" ht="12.75" customHeight="1" x14ac:dyDescent="0.2">
      <c r="A222" s="55">
        <v>3523</v>
      </c>
      <c r="B222" s="87" t="s">
        <v>485</v>
      </c>
      <c r="C222" s="52" t="s">
        <v>486</v>
      </c>
      <c r="D222" s="244">
        <v>289414</v>
      </c>
      <c r="E222" s="244">
        <v>376768.88</v>
      </c>
      <c r="F222" s="54">
        <f t="shared" si="31"/>
        <v>130.18336362442727</v>
      </c>
    </row>
    <row r="223" spans="1:6" ht="24" x14ac:dyDescent="0.2">
      <c r="A223" s="55" t="s">
        <v>487</v>
      </c>
      <c r="B223" s="87" t="s">
        <v>488</v>
      </c>
      <c r="C223" s="52" t="s">
        <v>487</v>
      </c>
      <c r="D223" s="244">
        <v>0</v>
      </c>
      <c r="E223" s="244">
        <v>0</v>
      </c>
      <c r="F223" s="54" t="str">
        <f t="shared" si="31"/>
        <v>-</v>
      </c>
    </row>
    <row r="224" spans="1:6" ht="24" x14ac:dyDescent="0.2">
      <c r="A224" s="55">
        <v>36</v>
      </c>
      <c r="B224" s="87" t="s">
        <v>489</v>
      </c>
      <c r="C224" s="52" t="s">
        <v>490</v>
      </c>
      <c r="D224" s="53">
        <f t="shared" ref="D224:E224" si="51">D225+D228+D231+D236+D240+D244+D247</f>
        <v>5734779</v>
      </c>
      <c r="E224" s="53">
        <f t="shared" si="51"/>
        <v>6763912.4399999995</v>
      </c>
      <c r="F224" s="54">
        <f t="shared" ref="F224:F235" si="52">IF(D224&lt;&gt;0,IF(E224/D224&gt;=100,"&gt;&gt;100",E224/D224*100),"-")</f>
        <v>117.94547688760106</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v>0</v>
      </c>
      <c r="F226" s="54" t="str">
        <f t="shared" si="52"/>
        <v>-</v>
      </c>
    </row>
    <row r="227" spans="1:6" ht="12.75" customHeight="1" x14ac:dyDescent="0.2">
      <c r="A227" s="55">
        <v>3612</v>
      </c>
      <c r="B227" s="87" t="s">
        <v>495</v>
      </c>
      <c r="C227" s="52" t="s">
        <v>496</v>
      </c>
      <c r="D227" s="244">
        <v>0</v>
      </c>
      <c r="E227" s="244">
        <v>0</v>
      </c>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v>0</v>
      </c>
      <c r="F229" s="54" t="str">
        <f t="shared" si="52"/>
        <v>-</v>
      </c>
    </row>
    <row r="230" spans="1:6" ht="24"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1252546</v>
      </c>
      <c r="E231" s="53">
        <f t="shared" si="55"/>
        <v>2746271.03</v>
      </c>
      <c r="F231" s="54">
        <f t="shared" si="52"/>
        <v>219.25510360497736</v>
      </c>
    </row>
    <row r="232" spans="1:6" ht="12.75" customHeight="1" x14ac:dyDescent="0.2">
      <c r="A232" s="55">
        <v>3631</v>
      </c>
      <c r="B232" s="87" t="s">
        <v>505</v>
      </c>
      <c r="C232" s="52" t="s">
        <v>506</v>
      </c>
      <c r="D232" s="244">
        <v>71825</v>
      </c>
      <c r="E232" s="244">
        <v>148219.03</v>
      </c>
      <c r="F232" s="54">
        <f t="shared" si="52"/>
        <v>206.36133658197005</v>
      </c>
    </row>
    <row r="233" spans="1:6" ht="12.75" customHeight="1" x14ac:dyDescent="0.2">
      <c r="A233" s="55">
        <v>3632</v>
      </c>
      <c r="B233" s="87" t="s">
        <v>507</v>
      </c>
      <c r="C233" s="52" t="s">
        <v>508</v>
      </c>
      <c r="D233" s="244">
        <v>1180721</v>
      </c>
      <c r="E233" s="244">
        <v>2598052</v>
      </c>
      <c r="F233" s="54">
        <f t="shared" si="52"/>
        <v>220.03945047136452</v>
      </c>
    </row>
    <row r="234" spans="1:6" ht="12.75" customHeight="1" x14ac:dyDescent="0.2">
      <c r="A234" s="55" t="s">
        <v>509</v>
      </c>
      <c r="B234" s="87" t="s">
        <v>510</v>
      </c>
      <c r="C234" s="56" t="s">
        <v>509</v>
      </c>
      <c r="D234" s="244">
        <v>0</v>
      </c>
      <c r="E234" s="244">
        <v>0</v>
      </c>
      <c r="F234" s="54" t="str">
        <f t="shared" si="52"/>
        <v>-</v>
      </c>
    </row>
    <row r="235" spans="1:6" ht="24"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4482233</v>
      </c>
      <c r="E236" s="53">
        <f t="shared" si="56"/>
        <v>4017641.41</v>
      </c>
      <c r="F236" s="54">
        <f t="shared" ref="F236:F239" si="57">IF(D236&lt;&gt;0,IF(E236/D236&gt;=100,"&gt;&gt;100",E236/D236*100),"-")</f>
        <v>89.634818404130272</v>
      </c>
    </row>
    <row r="237" spans="1:6" ht="12.75" customHeight="1" x14ac:dyDescent="0.2">
      <c r="A237" s="55" t="s">
        <v>515</v>
      </c>
      <c r="B237" s="87" t="s">
        <v>516</v>
      </c>
      <c r="C237" s="52" t="s">
        <v>515</v>
      </c>
      <c r="D237" s="244">
        <v>3646048</v>
      </c>
      <c r="E237" s="244">
        <v>3872641.41</v>
      </c>
      <c r="F237" s="54">
        <f t="shared" si="57"/>
        <v>106.21476760591193</v>
      </c>
    </row>
    <row r="238" spans="1:6" ht="12.75" customHeight="1" x14ac:dyDescent="0.2">
      <c r="A238" s="55" t="s">
        <v>517</v>
      </c>
      <c r="B238" s="87" t="s">
        <v>518</v>
      </c>
      <c r="C238" s="52" t="s">
        <v>517</v>
      </c>
      <c r="D238" s="244">
        <v>836185</v>
      </c>
      <c r="E238" s="244">
        <v>145000</v>
      </c>
      <c r="F238" s="54">
        <f t="shared" si="57"/>
        <v>17.340660260588265</v>
      </c>
    </row>
    <row r="239" spans="1:6" ht="12.75" customHeight="1" x14ac:dyDescent="0.2">
      <c r="A239" s="55" t="s">
        <v>519</v>
      </c>
      <c r="B239" s="87" t="s">
        <v>520</v>
      </c>
      <c r="C239" s="56" t="s">
        <v>519</v>
      </c>
      <c r="D239" s="244">
        <v>0</v>
      </c>
      <c r="E239" s="244">
        <v>0</v>
      </c>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v>0</v>
      </c>
      <c r="F241" s="54" t="str">
        <f t="shared" si="59"/>
        <v>-</v>
      </c>
    </row>
    <row r="242" spans="1:6" ht="24" x14ac:dyDescent="0.2">
      <c r="A242" s="55">
        <v>3673</v>
      </c>
      <c r="B242" s="87" t="s">
        <v>525</v>
      </c>
      <c r="C242" s="52" t="s">
        <v>526</v>
      </c>
      <c r="D242" s="244">
        <v>0</v>
      </c>
      <c r="E242" s="244">
        <v>0</v>
      </c>
      <c r="F242" s="54" t="str">
        <f t="shared" si="59"/>
        <v>-</v>
      </c>
    </row>
    <row r="243" spans="1:6" ht="24"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v>0</v>
      </c>
      <c r="F245" s="54" t="str">
        <f t="shared" si="61"/>
        <v>-</v>
      </c>
    </row>
    <row r="246" spans="1:6" ht="12.75" customHeight="1" x14ac:dyDescent="0.2">
      <c r="A246" s="55" t="s">
        <v>533</v>
      </c>
      <c r="B246" s="87" t="s">
        <v>534</v>
      </c>
      <c r="C246" s="52" t="s">
        <v>533</v>
      </c>
      <c r="D246" s="244">
        <v>0</v>
      </c>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4" x14ac:dyDescent="0.2">
      <c r="A250" s="55" t="s">
        <v>539</v>
      </c>
      <c r="B250" s="87" t="s">
        <v>203</v>
      </c>
      <c r="C250" s="52" t="s">
        <v>539</v>
      </c>
      <c r="D250" s="244">
        <v>0</v>
      </c>
      <c r="E250" s="244">
        <v>0</v>
      </c>
      <c r="F250" s="54" t="str">
        <f t="shared" si="61"/>
        <v>-</v>
      </c>
    </row>
    <row r="251" spans="1:6" ht="24" x14ac:dyDescent="0.2">
      <c r="A251" s="55" t="s">
        <v>540</v>
      </c>
      <c r="B251" s="87" t="s">
        <v>205</v>
      </c>
      <c r="C251" s="52" t="s">
        <v>540</v>
      </c>
      <c r="D251" s="244">
        <v>0</v>
      </c>
      <c r="E251" s="244">
        <v>0</v>
      </c>
      <c r="F251" s="54" t="str">
        <f t="shared" si="61"/>
        <v>-</v>
      </c>
    </row>
    <row r="252" spans="1:6" ht="24" x14ac:dyDescent="0.2">
      <c r="A252" s="55">
        <v>37</v>
      </c>
      <c r="B252" s="87" t="s">
        <v>541</v>
      </c>
      <c r="C252" s="52" t="s">
        <v>542</v>
      </c>
      <c r="D252" s="53">
        <f t="shared" ref="D252:E252" si="63">D253+D259</f>
        <v>15819939</v>
      </c>
      <c r="E252" s="53">
        <f t="shared" si="63"/>
        <v>14921304.73</v>
      </c>
      <c r="F252" s="54">
        <f t="shared" ref="F252:F258" si="64">IF(D252&lt;&gt;0,IF(E252/D252&gt;=100,"&gt;&gt;100",E252/D252*100),"-")</f>
        <v>94.319609765878369</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v>0</v>
      </c>
      <c r="F254" s="54" t="str">
        <f t="shared" si="64"/>
        <v>-</v>
      </c>
    </row>
    <row r="255" spans="1:6" ht="24" x14ac:dyDescent="0.2">
      <c r="A255" s="55">
        <v>3712</v>
      </c>
      <c r="B255" s="87" t="s">
        <v>547</v>
      </c>
      <c r="C255" s="52" t="s">
        <v>548</v>
      </c>
      <c r="D255" s="244">
        <v>0</v>
      </c>
      <c r="E255" s="244">
        <v>0</v>
      </c>
      <c r="F255" s="54" t="str">
        <f t="shared" si="64"/>
        <v>-</v>
      </c>
    </row>
    <row r="256" spans="1:6" ht="24" x14ac:dyDescent="0.2">
      <c r="A256" s="55" t="s">
        <v>549</v>
      </c>
      <c r="B256" s="87" t="s">
        <v>550</v>
      </c>
      <c r="C256" s="52" t="s">
        <v>549</v>
      </c>
      <c r="D256" s="244">
        <v>0</v>
      </c>
      <c r="E256" s="244">
        <v>0</v>
      </c>
      <c r="F256" s="54" t="str">
        <f t="shared" si="64"/>
        <v>-</v>
      </c>
    </row>
    <row r="257" spans="1:6" ht="24"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15819939</v>
      </c>
      <c r="E259" s="53">
        <f t="shared" si="66"/>
        <v>14921304.73</v>
      </c>
      <c r="F259" s="54">
        <f t="shared" ref="F259:F262" si="67">IF(D259&lt;&gt;0,IF(E259/D259&gt;=100,"&gt;&gt;100",E259/D259*100),"-")</f>
        <v>94.319609765878369</v>
      </c>
    </row>
    <row r="260" spans="1:6" ht="12.75" customHeight="1" x14ac:dyDescent="0.2">
      <c r="A260" s="55">
        <v>3721</v>
      </c>
      <c r="B260" s="87" t="s">
        <v>557</v>
      </c>
      <c r="C260" s="52" t="s">
        <v>558</v>
      </c>
      <c r="D260" s="244">
        <v>9229529</v>
      </c>
      <c r="E260" s="244">
        <v>9009838.2899999991</v>
      </c>
      <c r="F260" s="54">
        <f t="shared" si="67"/>
        <v>97.619697494855899</v>
      </c>
    </row>
    <row r="261" spans="1:6" ht="12.75" customHeight="1" x14ac:dyDescent="0.2">
      <c r="A261" s="55">
        <v>3722</v>
      </c>
      <c r="B261" s="87" t="s">
        <v>559</v>
      </c>
      <c r="C261" s="52" t="s">
        <v>560</v>
      </c>
      <c r="D261" s="244">
        <v>6590410</v>
      </c>
      <c r="E261" s="244">
        <v>5911466.4400000004</v>
      </c>
      <c r="F261" s="54">
        <f t="shared" si="67"/>
        <v>89.698007255997737</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56010506</v>
      </c>
      <c r="E263" s="53">
        <f t="shared" si="68"/>
        <v>52878982.979999997</v>
      </c>
      <c r="F263" s="54">
        <f t="shared" ref="F263:F267" si="69">IF(D263&lt;&gt;0,IF(E263/D263&gt;=100,"&gt;&gt;100",E263/D263*100),"-")</f>
        <v>94.409043510515673</v>
      </c>
    </row>
    <row r="264" spans="1:6" ht="12.75" customHeight="1" x14ac:dyDescent="0.2">
      <c r="A264" s="55">
        <v>381</v>
      </c>
      <c r="B264" s="87" t="s">
        <v>565</v>
      </c>
      <c r="C264" s="52" t="s">
        <v>566</v>
      </c>
      <c r="D264" s="53">
        <f t="shared" ref="D264:E264" si="70">SUM(D265:D267)</f>
        <v>28919631</v>
      </c>
      <c r="E264" s="53">
        <f t="shared" si="70"/>
        <v>28535883.649999999</v>
      </c>
      <c r="F264" s="54">
        <f t="shared" si="69"/>
        <v>98.673055856072295</v>
      </c>
    </row>
    <row r="265" spans="1:6" ht="12.75" customHeight="1" x14ac:dyDescent="0.2">
      <c r="A265" s="55">
        <v>3811</v>
      </c>
      <c r="B265" s="87" t="s">
        <v>567</v>
      </c>
      <c r="C265" s="52" t="s">
        <v>568</v>
      </c>
      <c r="D265" s="244">
        <v>28875507</v>
      </c>
      <c r="E265" s="244">
        <v>28505883.649999999</v>
      </c>
      <c r="F265" s="54">
        <f t="shared" si="69"/>
        <v>98.719941610029565</v>
      </c>
    </row>
    <row r="266" spans="1:6" ht="12.75" customHeight="1" x14ac:dyDescent="0.2">
      <c r="A266" s="55">
        <v>3812</v>
      </c>
      <c r="B266" s="87" t="s">
        <v>569</v>
      </c>
      <c r="C266" s="52" t="s">
        <v>570</v>
      </c>
      <c r="D266" s="244">
        <v>44124</v>
      </c>
      <c r="E266" s="244">
        <v>0</v>
      </c>
      <c r="F266" s="54">
        <f t="shared" si="69"/>
        <v>0</v>
      </c>
    </row>
    <row r="267" spans="1:6" ht="12.75" customHeight="1" x14ac:dyDescent="0.2">
      <c r="A267" s="55" t="s">
        <v>571</v>
      </c>
      <c r="B267" s="87" t="s">
        <v>572</v>
      </c>
      <c r="C267" s="52" t="s">
        <v>571</v>
      </c>
      <c r="D267" s="244">
        <v>0</v>
      </c>
      <c r="E267" s="244">
        <v>30000</v>
      </c>
      <c r="F267" s="54" t="str">
        <f t="shared" si="69"/>
        <v>-</v>
      </c>
    </row>
    <row r="268" spans="1:6" ht="12.75" customHeight="1" x14ac:dyDescent="0.2">
      <c r="A268" s="55">
        <v>382</v>
      </c>
      <c r="B268" s="88" t="s">
        <v>573</v>
      </c>
      <c r="C268" s="52" t="s">
        <v>574</v>
      </c>
      <c r="D268" s="53">
        <f t="shared" ref="D268:E268" si="71">SUM(D269:D272)</f>
        <v>1290213</v>
      </c>
      <c r="E268" s="53">
        <f t="shared" si="71"/>
        <v>1923380.54</v>
      </c>
      <c r="F268" s="54">
        <f t="shared" ref="F268:F272" si="72">IF(D268&lt;&gt;0,IF(E268/D268&gt;=100,"&gt;&gt;100",E268/D268*100),"-")</f>
        <v>149.07465201482236</v>
      </c>
    </row>
    <row r="269" spans="1:6" ht="12.75" customHeight="1" x14ac:dyDescent="0.2">
      <c r="A269" s="55">
        <v>3821</v>
      </c>
      <c r="B269" s="87" t="s">
        <v>575</v>
      </c>
      <c r="C269" s="52" t="s">
        <v>576</v>
      </c>
      <c r="D269" s="244">
        <v>779133</v>
      </c>
      <c r="E269" s="244">
        <v>584800</v>
      </c>
      <c r="F269" s="54">
        <f t="shared" si="72"/>
        <v>75.057788593218362</v>
      </c>
    </row>
    <row r="270" spans="1:6" ht="12.75" customHeight="1" x14ac:dyDescent="0.2">
      <c r="A270" s="55">
        <v>3822</v>
      </c>
      <c r="B270" s="87" t="s">
        <v>577</v>
      </c>
      <c r="C270" s="52" t="s">
        <v>578</v>
      </c>
      <c r="D270" s="244">
        <v>511080</v>
      </c>
      <c r="E270" s="244">
        <v>1338580.54</v>
      </c>
      <c r="F270" s="54">
        <f t="shared" si="72"/>
        <v>261.91213508648354</v>
      </c>
    </row>
    <row r="271" spans="1:6" ht="12.75" customHeight="1" x14ac:dyDescent="0.2">
      <c r="A271" s="55" t="s">
        <v>579</v>
      </c>
      <c r="B271" s="87" t="s">
        <v>580</v>
      </c>
      <c r="C271" s="52" t="s">
        <v>579</v>
      </c>
      <c r="D271" s="244">
        <v>0</v>
      </c>
      <c r="E271" s="244">
        <v>0</v>
      </c>
      <c r="F271" s="54" t="str">
        <f t="shared" si="72"/>
        <v>-</v>
      </c>
    </row>
    <row r="272" spans="1:6" ht="24"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81852</v>
      </c>
      <c r="E273" s="53">
        <f t="shared" si="73"/>
        <v>73209.16</v>
      </c>
      <c r="F273" s="54">
        <f t="shared" ref="F273:F284" si="74">IF(D273&lt;&gt;0,IF(E273/D273&gt;=100,"&gt;&gt;100",E273/D273*100),"-")</f>
        <v>89.440893319650101</v>
      </c>
    </row>
    <row r="274" spans="1:6" ht="12.75" customHeight="1" x14ac:dyDescent="0.2">
      <c r="A274" s="55">
        <v>3831</v>
      </c>
      <c r="B274" s="87" t="s">
        <v>585</v>
      </c>
      <c r="C274" s="52" t="s">
        <v>586</v>
      </c>
      <c r="D274" s="244">
        <v>81852</v>
      </c>
      <c r="E274" s="244">
        <v>73209.16</v>
      </c>
      <c r="F274" s="54">
        <f t="shared" si="74"/>
        <v>89.440893319650101</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0</v>
      </c>
      <c r="E276" s="244">
        <v>0</v>
      </c>
      <c r="F276" s="54" t="str">
        <f t="shared" si="74"/>
        <v>-</v>
      </c>
    </row>
    <row r="277" spans="1:6" ht="12.75" customHeight="1" x14ac:dyDescent="0.2">
      <c r="A277" s="55">
        <v>3834</v>
      </c>
      <c r="B277" s="87" t="s">
        <v>591</v>
      </c>
      <c r="C277" s="52" t="s">
        <v>592</v>
      </c>
      <c r="D277" s="244">
        <v>0</v>
      </c>
      <c r="E277" s="244">
        <v>0</v>
      </c>
      <c r="F277" s="54" t="str">
        <f t="shared" si="74"/>
        <v>-</v>
      </c>
    </row>
    <row r="278" spans="1:6" ht="12.75" customHeight="1" x14ac:dyDescent="0.2">
      <c r="A278" s="55" t="s">
        <v>593</v>
      </c>
      <c r="B278" s="87" t="s">
        <v>341</v>
      </c>
      <c r="C278" s="52" t="s">
        <v>593</v>
      </c>
      <c r="D278" s="244">
        <v>0</v>
      </c>
      <c r="E278" s="244">
        <v>0</v>
      </c>
      <c r="F278" s="54" t="str">
        <f t="shared" si="74"/>
        <v>-</v>
      </c>
    </row>
    <row r="279" spans="1:6" ht="12.75" customHeight="1" x14ac:dyDescent="0.2">
      <c r="A279" s="55">
        <v>386</v>
      </c>
      <c r="B279" s="88" t="s">
        <v>594</v>
      </c>
      <c r="C279" s="52" t="s">
        <v>595</v>
      </c>
      <c r="D279" s="53">
        <f t="shared" ref="D279:E279" si="75">SUM(D280:D284)</f>
        <v>25718810</v>
      </c>
      <c r="E279" s="53">
        <f t="shared" si="75"/>
        <v>22346509.629999999</v>
      </c>
      <c r="F279" s="54">
        <f t="shared" si="74"/>
        <v>86.88780557887398</v>
      </c>
    </row>
    <row r="280" spans="1:6" ht="24" x14ac:dyDescent="0.2">
      <c r="A280" s="55">
        <v>3861</v>
      </c>
      <c r="B280" s="87" t="s">
        <v>596</v>
      </c>
      <c r="C280" s="52" t="s">
        <v>597</v>
      </c>
      <c r="D280" s="244">
        <v>23759989</v>
      </c>
      <c r="E280" s="244">
        <v>21186509.629999999</v>
      </c>
      <c r="F280" s="54">
        <f t="shared" si="74"/>
        <v>89.168852855950391</v>
      </c>
    </row>
    <row r="281" spans="1:6" ht="24" x14ac:dyDescent="0.2">
      <c r="A281" s="55">
        <v>3862</v>
      </c>
      <c r="B281" s="87" t="s">
        <v>598</v>
      </c>
      <c r="C281" s="52" t="s">
        <v>599</v>
      </c>
      <c r="D281" s="244">
        <v>1958821</v>
      </c>
      <c r="E281" s="244">
        <v>1160000</v>
      </c>
      <c r="F281" s="54">
        <f t="shared" si="74"/>
        <v>59.219295688580019</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0</v>
      </c>
      <c r="F283" s="54" t="str">
        <f t="shared" si="74"/>
        <v>-</v>
      </c>
    </row>
    <row r="284" spans="1:6" ht="24"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1120</v>
      </c>
      <c r="E285" s="244">
        <v>0</v>
      </c>
      <c r="F285" s="54">
        <f t="shared" ref="F285:F296" si="76">IF(D285&lt;&gt;0,IF(E285/D285&gt;=100,"&gt;&gt;100",E285/D285*100),"-")</f>
        <v>0</v>
      </c>
    </row>
    <row r="286" spans="1:6" ht="12.75" customHeight="1" x14ac:dyDescent="0.2">
      <c r="A286" s="55" t="s">
        <v>606</v>
      </c>
      <c r="B286" s="87" t="s">
        <v>609</v>
      </c>
      <c r="C286" s="52" t="s">
        <v>610</v>
      </c>
      <c r="D286" s="244">
        <v>1120</v>
      </c>
      <c r="E286" s="244">
        <v>0</v>
      </c>
      <c r="F286" s="54">
        <f t="shared" si="76"/>
        <v>0</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585879096</v>
      </c>
      <c r="E289" s="53">
        <f t="shared" si="79"/>
        <v>639011559.82000005</v>
      </c>
      <c r="F289" s="54">
        <f t="shared" si="76"/>
        <v>109.06884443953604</v>
      </c>
    </row>
    <row r="290" spans="1:6" ht="12.75" customHeight="1" x14ac:dyDescent="0.2">
      <c r="A290" s="55" t="s">
        <v>606</v>
      </c>
      <c r="B290" s="87" t="s">
        <v>617</v>
      </c>
      <c r="C290" s="52" t="s">
        <v>618</v>
      </c>
      <c r="D290" s="53">
        <f>IF(D6&gt;=D289,D6-D289,0)</f>
        <v>130025761</v>
      </c>
      <c r="E290" s="53">
        <f>IF(E6&gt;=E289,E6-E289,0)</f>
        <v>185175125.51000011</v>
      </c>
      <c r="F290" s="54">
        <f t="shared" si="76"/>
        <v>142.41418322481505</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33524358</v>
      </c>
      <c r="E292" s="244">
        <v>25995478.649999999</v>
      </c>
      <c r="F292" s="54">
        <f t="shared" si="76"/>
        <v>77.542062550459576</v>
      </c>
    </row>
    <row r="293" spans="1:6" ht="12.75" customHeight="1" x14ac:dyDescent="0.2">
      <c r="A293" s="55">
        <v>92221</v>
      </c>
      <c r="B293" s="87" t="s">
        <v>623</v>
      </c>
      <c r="C293" s="52" t="s">
        <v>624</v>
      </c>
      <c r="D293" s="244">
        <v>0</v>
      </c>
      <c r="E293" s="244">
        <v>0</v>
      </c>
      <c r="F293" s="54" t="str">
        <f t="shared" si="76"/>
        <v>-</v>
      </c>
    </row>
    <row r="294" spans="1:6" ht="12.75" customHeight="1" x14ac:dyDescent="0.2">
      <c r="A294" s="55">
        <v>96</v>
      </c>
      <c r="B294" s="87" t="s">
        <v>625</v>
      </c>
      <c r="C294" s="52" t="s">
        <v>626</v>
      </c>
      <c r="D294" s="244">
        <v>29325164</v>
      </c>
      <c r="E294" s="244">
        <v>22823521.02</v>
      </c>
      <c r="F294" s="54">
        <f t="shared" si="76"/>
        <v>77.829133436389313</v>
      </c>
    </row>
    <row r="295" spans="1:6" ht="24" x14ac:dyDescent="0.2">
      <c r="A295" s="55">
        <v>9661</v>
      </c>
      <c r="B295" s="87" t="s">
        <v>627</v>
      </c>
      <c r="C295" s="52" t="s">
        <v>628</v>
      </c>
      <c r="D295" s="244">
        <v>600644</v>
      </c>
      <c r="E295" s="244">
        <v>642942.65</v>
      </c>
      <c r="F295" s="54">
        <f t="shared" si="76"/>
        <v>107.04221635444624</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21505210</v>
      </c>
      <c r="E298" s="53">
        <f t="shared" si="80"/>
        <v>19243010.229999997</v>
      </c>
      <c r="F298" s="54">
        <f t="shared" ref="F298:F418" si="81">IF(D298&lt;&gt;0,IF(E298/D298&gt;=100,"&gt;&gt;100",E298/D298*100),"-")</f>
        <v>89.480689702634834</v>
      </c>
    </row>
    <row r="299" spans="1:6" ht="12.75" customHeight="1" x14ac:dyDescent="0.2">
      <c r="A299" s="55">
        <v>71</v>
      </c>
      <c r="B299" s="87" t="s">
        <v>634</v>
      </c>
      <c r="C299" s="52" t="s">
        <v>635</v>
      </c>
      <c r="D299" s="53">
        <f t="shared" ref="D299:E299" si="82">D300+D304</f>
        <v>11547726</v>
      </c>
      <c r="E299" s="53">
        <f t="shared" si="82"/>
        <v>5121122.2699999996</v>
      </c>
      <c r="F299" s="54">
        <f t="shared" si="81"/>
        <v>44.347452216999258</v>
      </c>
    </row>
    <row r="300" spans="1:6" ht="24" x14ac:dyDescent="0.2">
      <c r="A300" s="55">
        <v>711</v>
      </c>
      <c r="B300" s="87" t="s">
        <v>636</v>
      </c>
      <c r="C300" s="52" t="s">
        <v>637</v>
      </c>
      <c r="D300" s="53">
        <f t="shared" ref="D300:E300" si="83">SUM(D301:D303)</f>
        <v>11547726</v>
      </c>
      <c r="E300" s="53">
        <f t="shared" si="83"/>
        <v>5121122.2699999996</v>
      </c>
      <c r="F300" s="54">
        <f t="shared" si="81"/>
        <v>44.347452216999258</v>
      </c>
    </row>
    <row r="301" spans="1:6" ht="12.75" customHeight="1" x14ac:dyDescent="0.2">
      <c r="A301" s="55">
        <v>7111</v>
      </c>
      <c r="B301" s="87" t="s">
        <v>638</v>
      </c>
      <c r="C301" s="52" t="s">
        <v>639</v>
      </c>
      <c r="D301" s="244">
        <v>11547726</v>
      </c>
      <c r="E301" s="244">
        <v>5121122.2699999996</v>
      </c>
      <c r="F301" s="54">
        <f t="shared" si="81"/>
        <v>44.347452216999258</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0</v>
      </c>
      <c r="E308" s="244">
        <v>0</v>
      </c>
      <c r="F308" s="54" t="str">
        <f t="shared" si="81"/>
        <v>-</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4" x14ac:dyDescent="0.2">
      <c r="A311" s="55">
        <v>72</v>
      </c>
      <c r="B311" s="234" t="s">
        <v>658</v>
      </c>
      <c r="C311" s="52" t="s">
        <v>659</v>
      </c>
      <c r="D311" s="53">
        <f t="shared" ref="D311:E311" si="85">D312+D317+D326+D331+D336+D339</f>
        <v>9957484</v>
      </c>
      <c r="E311" s="53">
        <f t="shared" si="85"/>
        <v>14121887.959999999</v>
      </c>
      <c r="F311" s="54">
        <f t="shared" si="81"/>
        <v>141.8218493748019</v>
      </c>
    </row>
    <row r="312" spans="1:6" ht="12.75" customHeight="1" x14ac:dyDescent="0.2">
      <c r="A312" s="55">
        <v>721</v>
      </c>
      <c r="B312" s="87" t="s">
        <v>660</v>
      </c>
      <c r="C312" s="52" t="s">
        <v>661</v>
      </c>
      <c r="D312" s="53">
        <f t="shared" ref="D312:E312" si="86">SUM(D313:D316)</f>
        <v>9822822</v>
      </c>
      <c r="E312" s="53">
        <f t="shared" si="86"/>
        <v>14083786.469999999</v>
      </c>
      <c r="F312" s="54">
        <f t="shared" si="81"/>
        <v>143.37821116986541</v>
      </c>
    </row>
    <row r="313" spans="1:6" ht="12.75" customHeight="1" x14ac:dyDescent="0.2">
      <c r="A313" s="55">
        <v>7211</v>
      </c>
      <c r="B313" s="87" t="s">
        <v>662</v>
      </c>
      <c r="C313" s="52" t="s">
        <v>663</v>
      </c>
      <c r="D313" s="244">
        <v>2922380</v>
      </c>
      <c r="E313" s="244">
        <v>3908279.11</v>
      </c>
      <c r="F313" s="54">
        <f t="shared" si="81"/>
        <v>133.73617086073679</v>
      </c>
    </row>
    <row r="314" spans="1:6" ht="12.75" customHeight="1" x14ac:dyDescent="0.2">
      <c r="A314" s="55">
        <v>7212</v>
      </c>
      <c r="B314" s="87" t="s">
        <v>664</v>
      </c>
      <c r="C314" s="52" t="s">
        <v>665</v>
      </c>
      <c r="D314" s="244">
        <v>6900442</v>
      </c>
      <c r="E314" s="244">
        <v>10175507.359999999</v>
      </c>
      <c r="F314" s="54">
        <f t="shared" si="81"/>
        <v>147.4616750637133</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0</v>
      </c>
      <c r="E316" s="244">
        <v>0</v>
      </c>
      <c r="F316" s="54" t="str">
        <f t="shared" si="81"/>
        <v>-</v>
      </c>
    </row>
    <row r="317" spans="1:6" ht="12.75" customHeight="1" x14ac:dyDescent="0.2">
      <c r="A317" s="55">
        <v>722</v>
      </c>
      <c r="B317" s="87" t="s">
        <v>670</v>
      </c>
      <c r="C317" s="52" t="s">
        <v>671</v>
      </c>
      <c r="D317" s="53">
        <f t="shared" ref="D317:E317" si="87">SUM(D318:D325)</f>
        <v>31626</v>
      </c>
      <c r="E317" s="53">
        <f t="shared" si="87"/>
        <v>13890</v>
      </c>
      <c r="F317" s="54">
        <f t="shared" si="81"/>
        <v>43.919559855814839</v>
      </c>
    </row>
    <row r="318" spans="1:6" ht="12.75" customHeight="1" x14ac:dyDescent="0.2">
      <c r="A318" s="55">
        <v>7221</v>
      </c>
      <c r="B318" s="87" t="s">
        <v>672</v>
      </c>
      <c r="C318" s="52" t="s">
        <v>673</v>
      </c>
      <c r="D318" s="244">
        <v>14219</v>
      </c>
      <c r="E318" s="244">
        <v>4380</v>
      </c>
      <c r="F318" s="54">
        <f t="shared" si="81"/>
        <v>30.803853998171459</v>
      </c>
    </row>
    <row r="319" spans="1:6" ht="12.75" customHeight="1" x14ac:dyDescent="0.2">
      <c r="A319" s="55">
        <v>7222</v>
      </c>
      <c r="B319" s="87" t="s">
        <v>674</v>
      </c>
      <c r="C319" s="52" t="s">
        <v>675</v>
      </c>
      <c r="D319" s="244">
        <v>14058</v>
      </c>
      <c r="E319" s="244">
        <v>3510</v>
      </c>
      <c r="F319" s="54">
        <f t="shared" si="81"/>
        <v>24.967989756722151</v>
      </c>
    </row>
    <row r="320" spans="1:6" ht="12.75" customHeight="1" x14ac:dyDescent="0.2">
      <c r="A320" s="55">
        <v>7223</v>
      </c>
      <c r="B320" s="87" t="s">
        <v>676</v>
      </c>
      <c r="C320" s="52" t="s">
        <v>677</v>
      </c>
      <c r="D320" s="244">
        <v>0</v>
      </c>
      <c r="E320" s="244">
        <v>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0</v>
      </c>
      <c r="E323" s="244">
        <v>0</v>
      </c>
      <c r="F323" s="54" t="str">
        <f t="shared" si="81"/>
        <v>-</v>
      </c>
    </row>
    <row r="324" spans="1:6" ht="12.75" customHeight="1" x14ac:dyDescent="0.2">
      <c r="A324" s="55">
        <v>7227</v>
      </c>
      <c r="B324" s="87" t="s">
        <v>684</v>
      </c>
      <c r="C324" s="52" t="s">
        <v>685</v>
      </c>
      <c r="D324" s="244">
        <v>3349</v>
      </c>
      <c r="E324" s="244">
        <v>6000</v>
      </c>
      <c r="F324" s="54">
        <f t="shared" si="81"/>
        <v>179.15795759928338</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103036</v>
      </c>
      <c r="E326" s="53">
        <f t="shared" si="88"/>
        <v>24211.49</v>
      </c>
      <c r="F326" s="54">
        <f t="shared" si="81"/>
        <v>23.498088046896232</v>
      </c>
    </row>
    <row r="327" spans="1:6" ht="12.75" customHeight="1" x14ac:dyDescent="0.2">
      <c r="A327" s="55">
        <v>7231</v>
      </c>
      <c r="B327" s="87" t="s">
        <v>690</v>
      </c>
      <c r="C327" s="52" t="s">
        <v>691</v>
      </c>
      <c r="D327" s="244">
        <v>103036</v>
      </c>
      <c r="E327" s="244">
        <v>24211.49</v>
      </c>
      <c r="F327" s="54">
        <f t="shared" si="81"/>
        <v>23.498088046896232</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0</v>
      </c>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146763682</v>
      </c>
      <c r="E350" s="53">
        <f t="shared" si="95"/>
        <v>209577113.19</v>
      </c>
      <c r="F350" s="54">
        <f t="shared" si="81"/>
        <v>142.79902925166459</v>
      </c>
    </row>
    <row r="351" spans="1:6" ht="12.75" customHeight="1" x14ac:dyDescent="0.2">
      <c r="A351" s="55">
        <v>41</v>
      </c>
      <c r="B351" s="87" t="s">
        <v>738</v>
      </c>
      <c r="C351" s="52" t="s">
        <v>739</v>
      </c>
      <c r="D351" s="53">
        <f t="shared" ref="D351:E351" si="96">D352+D356</f>
        <v>6391405</v>
      </c>
      <c r="E351" s="53">
        <f t="shared" si="96"/>
        <v>6535504.1899999995</v>
      </c>
      <c r="F351" s="54">
        <f t="shared" si="81"/>
        <v>102.25457767110673</v>
      </c>
    </row>
    <row r="352" spans="1:6" ht="12.75" customHeight="1" x14ac:dyDescent="0.2">
      <c r="A352" s="55">
        <v>411</v>
      </c>
      <c r="B352" s="87" t="s">
        <v>740</v>
      </c>
      <c r="C352" s="52" t="s">
        <v>741</v>
      </c>
      <c r="D352" s="53">
        <f t="shared" ref="D352:E352" si="97">SUM(D353:D355)</f>
        <v>4480000</v>
      </c>
      <c r="E352" s="53">
        <f t="shared" si="97"/>
        <v>4633450</v>
      </c>
      <c r="F352" s="54">
        <f t="shared" si="81"/>
        <v>103.42522321428571</v>
      </c>
    </row>
    <row r="353" spans="1:6" ht="12.75" customHeight="1" x14ac:dyDescent="0.2">
      <c r="A353" s="55">
        <v>4111</v>
      </c>
      <c r="B353" s="87" t="s">
        <v>638</v>
      </c>
      <c r="C353" s="52" t="s">
        <v>742</v>
      </c>
      <c r="D353" s="244">
        <v>4480000</v>
      </c>
      <c r="E353" s="244">
        <v>4633450</v>
      </c>
      <c r="F353" s="54">
        <f t="shared" si="81"/>
        <v>103.42522321428571</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1911405</v>
      </c>
      <c r="E356" s="53">
        <f t="shared" si="98"/>
        <v>1902054.19</v>
      </c>
      <c r="F356" s="54">
        <f t="shared" si="81"/>
        <v>99.51078866069723</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3546</v>
      </c>
      <c r="E359" s="244">
        <v>10853.38</v>
      </c>
      <c r="F359" s="54">
        <f t="shared" si="81"/>
        <v>306.07388606880994</v>
      </c>
    </row>
    <row r="360" spans="1:6" ht="12.75" customHeight="1" x14ac:dyDescent="0.2">
      <c r="A360" s="55">
        <v>4124</v>
      </c>
      <c r="B360" s="87" t="s">
        <v>652</v>
      </c>
      <c r="C360" s="52" t="s">
        <v>751</v>
      </c>
      <c r="D360" s="244">
        <v>0</v>
      </c>
      <c r="E360" s="244">
        <v>0</v>
      </c>
      <c r="F360" s="54" t="str">
        <f t="shared" si="81"/>
        <v>-</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1907859</v>
      </c>
      <c r="E362" s="244">
        <v>1891200.81</v>
      </c>
      <c r="F362" s="54">
        <f t="shared" si="81"/>
        <v>99.12686472113505</v>
      </c>
    </row>
    <row r="363" spans="1:6" ht="24" x14ac:dyDescent="0.2">
      <c r="A363" s="55">
        <v>42</v>
      </c>
      <c r="B363" s="234" t="s">
        <v>754</v>
      </c>
      <c r="C363" s="52" t="s">
        <v>755</v>
      </c>
      <c r="D363" s="53">
        <f t="shared" ref="D363:E363" si="99">D364+D369+D378+D383+D388+D391</f>
        <v>123318102</v>
      </c>
      <c r="E363" s="53">
        <f t="shared" si="99"/>
        <v>165209472.19</v>
      </c>
      <c r="F363" s="54">
        <f t="shared" si="81"/>
        <v>133.97017105404362</v>
      </c>
    </row>
    <row r="364" spans="1:6" ht="12.75" customHeight="1" x14ac:dyDescent="0.2">
      <c r="A364" s="55">
        <v>421</v>
      </c>
      <c r="B364" s="87" t="s">
        <v>756</v>
      </c>
      <c r="C364" s="52" t="s">
        <v>757</v>
      </c>
      <c r="D364" s="53">
        <f t="shared" ref="D364:E364" si="100">SUM(D365:D368)</f>
        <v>114080457</v>
      </c>
      <c r="E364" s="53">
        <f t="shared" si="100"/>
        <v>154632581.5</v>
      </c>
      <c r="F364" s="54">
        <f t="shared" si="81"/>
        <v>135.54695130648014</v>
      </c>
    </row>
    <row r="365" spans="1:6" ht="12.75" customHeight="1" x14ac:dyDescent="0.2">
      <c r="A365" s="55">
        <v>4211</v>
      </c>
      <c r="B365" s="87" t="s">
        <v>662</v>
      </c>
      <c r="C365" s="52" t="s">
        <v>758</v>
      </c>
      <c r="D365" s="244">
        <v>14339306</v>
      </c>
      <c r="E365" s="244">
        <v>13938744.93</v>
      </c>
      <c r="F365" s="54">
        <f t="shared" si="81"/>
        <v>97.206551907044869</v>
      </c>
    </row>
    <row r="366" spans="1:6" ht="12.75" customHeight="1" x14ac:dyDescent="0.2">
      <c r="A366" s="55">
        <v>4212</v>
      </c>
      <c r="B366" s="87" t="s">
        <v>664</v>
      </c>
      <c r="C366" s="52" t="s">
        <v>759</v>
      </c>
      <c r="D366" s="244">
        <v>8470405</v>
      </c>
      <c r="E366" s="244">
        <v>8774360.1699999999</v>
      </c>
      <c r="F366" s="54">
        <f t="shared" si="81"/>
        <v>103.58843727070901</v>
      </c>
    </row>
    <row r="367" spans="1:6" ht="12.75" customHeight="1" x14ac:dyDescent="0.2">
      <c r="A367" s="55">
        <v>4213</v>
      </c>
      <c r="B367" s="87" t="s">
        <v>666</v>
      </c>
      <c r="C367" s="52" t="s">
        <v>760</v>
      </c>
      <c r="D367" s="244">
        <v>9848759</v>
      </c>
      <c r="E367" s="244">
        <v>36793914.380000003</v>
      </c>
      <c r="F367" s="54">
        <f t="shared" si="81"/>
        <v>373.58934643440864</v>
      </c>
    </row>
    <row r="368" spans="1:6" ht="12.75" customHeight="1" x14ac:dyDescent="0.2">
      <c r="A368" s="55">
        <v>4214</v>
      </c>
      <c r="B368" s="87" t="s">
        <v>668</v>
      </c>
      <c r="C368" s="52" t="s">
        <v>761</v>
      </c>
      <c r="D368" s="244">
        <v>81421987</v>
      </c>
      <c r="E368" s="244">
        <v>95125562.019999996</v>
      </c>
      <c r="F368" s="54">
        <f t="shared" si="81"/>
        <v>116.83031270165391</v>
      </c>
    </row>
    <row r="369" spans="1:6" ht="12.75" customHeight="1" x14ac:dyDescent="0.2">
      <c r="A369" s="55">
        <v>422</v>
      </c>
      <c r="B369" s="87" t="s">
        <v>762</v>
      </c>
      <c r="C369" s="52" t="s">
        <v>763</v>
      </c>
      <c r="D369" s="53">
        <f t="shared" ref="D369:E369" si="101">SUM(D370:D377)</f>
        <v>5963455</v>
      </c>
      <c r="E369" s="53">
        <f t="shared" si="101"/>
        <v>8342400.1100000013</v>
      </c>
      <c r="F369" s="54">
        <f t="shared" si="81"/>
        <v>139.89206106191799</v>
      </c>
    </row>
    <row r="370" spans="1:6" ht="12.75" customHeight="1" x14ac:dyDescent="0.2">
      <c r="A370" s="55">
        <v>4221</v>
      </c>
      <c r="B370" s="87" t="s">
        <v>672</v>
      </c>
      <c r="C370" s="52" t="s">
        <v>764</v>
      </c>
      <c r="D370" s="244">
        <v>2797879</v>
      </c>
      <c r="E370" s="244">
        <v>4080425.22</v>
      </c>
      <c r="F370" s="54">
        <f t="shared" si="81"/>
        <v>145.83994590187783</v>
      </c>
    </row>
    <row r="371" spans="1:6" ht="12.75" customHeight="1" x14ac:dyDescent="0.2">
      <c r="A371" s="55">
        <v>4222</v>
      </c>
      <c r="B371" s="87" t="s">
        <v>765</v>
      </c>
      <c r="C371" s="52" t="s">
        <v>766</v>
      </c>
      <c r="D371" s="244">
        <v>617887</v>
      </c>
      <c r="E371" s="244">
        <v>120320.4</v>
      </c>
      <c r="F371" s="54">
        <f t="shared" si="81"/>
        <v>19.472880963671351</v>
      </c>
    </row>
    <row r="372" spans="1:6" ht="12.75" customHeight="1" x14ac:dyDescent="0.2">
      <c r="A372" s="55">
        <v>4223</v>
      </c>
      <c r="B372" s="87" t="s">
        <v>676</v>
      </c>
      <c r="C372" s="52" t="s">
        <v>767</v>
      </c>
      <c r="D372" s="244">
        <v>632610</v>
      </c>
      <c r="E372" s="244">
        <v>492672.69</v>
      </c>
      <c r="F372" s="54">
        <f t="shared" si="81"/>
        <v>77.879371176554287</v>
      </c>
    </row>
    <row r="373" spans="1:6" ht="12.75" customHeight="1" x14ac:dyDescent="0.2">
      <c r="A373" s="55">
        <v>4224</v>
      </c>
      <c r="B373" s="87" t="s">
        <v>678</v>
      </c>
      <c r="C373" s="52" t="s">
        <v>768</v>
      </c>
      <c r="D373" s="244">
        <v>2200</v>
      </c>
      <c r="E373" s="244">
        <v>25729.65</v>
      </c>
      <c r="F373" s="54">
        <f t="shared" si="81"/>
        <v>1169.5295454545455</v>
      </c>
    </row>
    <row r="374" spans="1:6" ht="12.75" customHeight="1" x14ac:dyDescent="0.2">
      <c r="A374" s="55">
        <v>4225</v>
      </c>
      <c r="B374" s="87" t="s">
        <v>680</v>
      </c>
      <c r="C374" s="52" t="s">
        <v>769</v>
      </c>
      <c r="D374" s="244">
        <v>70692</v>
      </c>
      <c r="E374" s="244">
        <v>306763.75</v>
      </c>
      <c r="F374" s="54">
        <f t="shared" si="81"/>
        <v>433.94408136705704</v>
      </c>
    </row>
    <row r="375" spans="1:6" ht="12.75" customHeight="1" x14ac:dyDescent="0.2">
      <c r="A375" s="55">
        <v>4226</v>
      </c>
      <c r="B375" s="87" t="s">
        <v>682</v>
      </c>
      <c r="C375" s="52" t="s">
        <v>770</v>
      </c>
      <c r="D375" s="244">
        <v>126770</v>
      </c>
      <c r="E375" s="244">
        <v>700680.61</v>
      </c>
      <c r="F375" s="54">
        <f t="shared" si="81"/>
        <v>552.7180011043622</v>
      </c>
    </row>
    <row r="376" spans="1:6" ht="12.75" customHeight="1" x14ac:dyDescent="0.2">
      <c r="A376" s="55">
        <v>4227</v>
      </c>
      <c r="B376" s="234" t="s">
        <v>684</v>
      </c>
      <c r="C376" s="52" t="s">
        <v>771</v>
      </c>
      <c r="D376" s="244">
        <v>1715417</v>
      </c>
      <c r="E376" s="244">
        <v>2615807.79</v>
      </c>
      <c r="F376" s="54">
        <f t="shared" si="81"/>
        <v>152.48815827288641</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1051338</v>
      </c>
      <c r="E378" s="53">
        <f t="shared" si="102"/>
        <v>233199</v>
      </c>
      <c r="F378" s="54">
        <f t="shared" si="81"/>
        <v>22.181163431741265</v>
      </c>
    </row>
    <row r="379" spans="1:6" ht="12.75" customHeight="1" x14ac:dyDescent="0.2">
      <c r="A379" s="55">
        <v>4231</v>
      </c>
      <c r="B379" s="87" t="s">
        <v>690</v>
      </c>
      <c r="C379" s="52" t="s">
        <v>775</v>
      </c>
      <c r="D379" s="244">
        <v>1051338</v>
      </c>
      <c r="E379" s="244">
        <v>233199</v>
      </c>
      <c r="F379" s="54">
        <f t="shared" si="81"/>
        <v>22.181163431741265</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0</v>
      </c>
      <c r="E381" s="244">
        <v>0</v>
      </c>
      <c r="F381" s="54" t="str">
        <f t="shared" si="81"/>
        <v>-</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1951106</v>
      </c>
      <c r="E383" s="53">
        <f t="shared" si="103"/>
        <v>1734468.2</v>
      </c>
      <c r="F383" s="54">
        <f t="shared" si="81"/>
        <v>88.896666813591878</v>
      </c>
    </row>
    <row r="384" spans="1:6" ht="12.75" customHeight="1" x14ac:dyDescent="0.2">
      <c r="A384" s="55">
        <v>4241</v>
      </c>
      <c r="B384" s="87" t="s">
        <v>781</v>
      </c>
      <c r="C384" s="52" t="s">
        <v>782</v>
      </c>
      <c r="D384" s="244">
        <v>1951106</v>
      </c>
      <c r="E384" s="244">
        <v>1734468.2</v>
      </c>
      <c r="F384" s="54">
        <f t="shared" si="81"/>
        <v>88.896666813591878</v>
      </c>
    </row>
    <row r="385" spans="1:6" ht="12.75" customHeight="1" x14ac:dyDescent="0.2">
      <c r="A385" s="55">
        <v>4242</v>
      </c>
      <c r="B385" s="87" t="s">
        <v>702</v>
      </c>
      <c r="C385" s="52" t="s">
        <v>783</v>
      </c>
      <c r="D385" s="244">
        <v>0</v>
      </c>
      <c r="E385" s="244">
        <v>0</v>
      </c>
      <c r="F385" s="54" t="str">
        <f t="shared" si="81"/>
        <v>-</v>
      </c>
    </row>
    <row r="386" spans="1:6" ht="12.75" customHeight="1" x14ac:dyDescent="0.2">
      <c r="A386" s="55">
        <v>4243</v>
      </c>
      <c r="B386" s="87" t="s">
        <v>704</v>
      </c>
      <c r="C386" s="52" t="s">
        <v>784</v>
      </c>
      <c r="D386" s="244">
        <v>0</v>
      </c>
      <c r="E386" s="244">
        <v>0</v>
      </c>
      <c r="F386" s="54" t="str">
        <f t="shared" si="81"/>
        <v>-</v>
      </c>
    </row>
    <row r="387" spans="1:6" ht="12.75" customHeight="1" x14ac:dyDescent="0.2">
      <c r="A387" s="55">
        <v>4244</v>
      </c>
      <c r="B387" s="87" t="s">
        <v>706</v>
      </c>
      <c r="C387" s="52" t="s">
        <v>785</v>
      </c>
      <c r="D387" s="244">
        <v>0</v>
      </c>
      <c r="E387" s="244">
        <v>0</v>
      </c>
      <c r="F387" s="54" t="str">
        <f t="shared" si="81"/>
        <v>-</v>
      </c>
    </row>
    <row r="388" spans="1:6" ht="12.75" customHeight="1" x14ac:dyDescent="0.2">
      <c r="A388" s="55">
        <v>425</v>
      </c>
      <c r="B388" s="87" t="s">
        <v>786</v>
      </c>
      <c r="C388" s="52" t="s">
        <v>787</v>
      </c>
      <c r="D388" s="53">
        <f t="shared" ref="D388:E388" si="104">SUM(D389:D390)</f>
        <v>149912</v>
      </c>
      <c r="E388" s="53">
        <f t="shared" si="104"/>
        <v>74998.38</v>
      </c>
      <c r="F388" s="54">
        <f t="shared" si="81"/>
        <v>50.028269918352109</v>
      </c>
    </row>
    <row r="389" spans="1:6" ht="12.75" customHeight="1" x14ac:dyDescent="0.2">
      <c r="A389" s="55">
        <v>4251</v>
      </c>
      <c r="B389" s="87" t="s">
        <v>788</v>
      </c>
      <c r="C389" s="52" t="s">
        <v>789</v>
      </c>
      <c r="D389" s="244">
        <v>149912</v>
      </c>
      <c r="E389" s="244">
        <v>74998.38</v>
      </c>
      <c r="F389" s="54">
        <f t="shared" si="81"/>
        <v>50.028269918352109</v>
      </c>
    </row>
    <row r="390" spans="1:6" ht="12.75" customHeight="1" x14ac:dyDescent="0.2">
      <c r="A390" s="55">
        <v>4252</v>
      </c>
      <c r="B390" s="87" t="s">
        <v>712</v>
      </c>
      <c r="C390" s="52" t="s">
        <v>790</v>
      </c>
      <c r="D390" s="244">
        <v>0</v>
      </c>
      <c r="E390" s="244">
        <v>0</v>
      </c>
      <c r="F390" s="54" t="str">
        <f t="shared" si="81"/>
        <v>-</v>
      </c>
    </row>
    <row r="391" spans="1:6" ht="12.75" customHeight="1" x14ac:dyDescent="0.2">
      <c r="A391" s="55">
        <v>426</v>
      </c>
      <c r="B391" s="87" t="s">
        <v>791</v>
      </c>
      <c r="C391" s="52" t="s">
        <v>792</v>
      </c>
      <c r="D391" s="53">
        <f t="shared" ref="D391:E391" si="105">SUM(D392:D395)</f>
        <v>121834</v>
      </c>
      <c r="E391" s="53">
        <f t="shared" si="105"/>
        <v>191825</v>
      </c>
      <c r="F391" s="54">
        <f t="shared" si="81"/>
        <v>157.44783886271486</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33709</v>
      </c>
      <c r="E393" s="244">
        <v>51325</v>
      </c>
      <c r="F393" s="54">
        <f t="shared" si="81"/>
        <v>152.25904061229937</v>
      </c>
    </row>
    <row r="394" spans="1:6" ht="12.75" customHeight="1" x14ac:dyDescent="0.2">
      <c r="A394" s="55">
        <v>4263</v>
      </c>
      <c r="B394" s="87" t="s">
        <v>720</v>
      </c>
      <c r="C394" s="52" t="s">
        <v>795</v>
      </c>
      <c r="D394" s="244">
        <v>88125</v>
      </c>
      <c r="E394" s="244">
        <v>140500</v>
      </c>
      <c r="F394" s="54">
        <f t="shared" si="81"/>
        <v>159.43262411347519</v>
      </c>
    </row>
    <row r="395" spans="1:6" ht="12.75" customHeight="1" x14ac:dyDescent="0.2">
      <c r="A395" s="55">
        <v>4264</v>
      </c>
      <c r="B395" s="87" t="s">
        <v>722</v>
      </c>
      <c r="C395" s="52" t="s">
        <v>796</v>
      </c>
      <c r="D395" s="244">
        <v>0</v>
      </c>
      <c r="E395" s="244">
        <v>0</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0</v>
      </c>
      <c r="E399" s="244">
        <v>0</v>
      </c>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17054175</v>
      </c>
      <c r="E402" s="53">
        <f t="shared" si="109"/>
        <v>37832136.809999995</v>
      </c>
      <c r="F402" s="54">
        <f t="shared" si="81"/>
        <v>221.83504514290485</v>
      </c>
    </row>
    <row r="403" spans="1:6" ht="12.75" customHeight="1" x14ac:dyDescent="0.2">
      <c r="A403" s="55">
        <v>451</v>
      </c>
      <c r="B403" s="87" t="s">
        <v>809</v>
      </c>
      <c r="C403" s="52" t="s">
        <v>810</v>
      </c>
      <c r="D403" s="244">
        <v>11263517</v>
      </c>
      <c r="E403" s="244">
        <v>37816635.119999997</v>
      </c>
      <c r="F403" s="54">
        <f t="shared" si="81"/>
        <v>335.74446702570782</v>
      </c>
    </row>
    <row r="404" spans="1:6" ht="12.75" customHeight="1" x14ac:dyDescent="0.2">
      <c r="A404" s="55">
        <v>452</v>
      </c>
      <c r="B404" s="87" t="s">
        <v>811</v>
      </c>
      <c r="C404" s="52" t="s">
        <v>812</v>
      </c>
      <c r="D404" s="244">
        <v>95841</v>
      </c>
      <c r="E404" s="244">
        <v>15501.69</v>
      </c>
      <c r="F404" s="54">
        <f t="shared" si="81"/>
        <v>16.174382571133442</v>
      </c>
    </row>
    <row r="405" spans="1:6" ht="12.75" customHeight="1" x14ac:dyDescent="0.2">
      <c r="A405" s="55">
        <v>453</v>
      </c>
      <c r="B405" s="87" t="s">
        <v>813</v>
      </c>
      <c r="C405" s="52" t="s">
        <v>814</v>
      </c>
      <c r="D405" s="244">
        <v>0</v>
      </c>
      <c r="E405" s="244">
        <v>0</v>
      </c>
      <c r="F405" s="54" t="str">
        <f t="shared" si="81"/>
        <v>-</v>
      </c>
    </row>
    <row r="406" spans="1:6" ht="12.75" customHeight="1" x14ac:dyDescent="0.2">
      <c r="A406" s="55">
        <v>454</v>
      </c>
      <c r="B406" s="87" t="s">
        <v>815</v>
      </c>
      <c r="C406" s="52" t="s">
        <v>816</v>
      </c>
      <c r="D406" s="244">
        <v>5694817</v>
      </c>
      <c r="E406" s="244">
        <v>0</v>
      </c>
      <c r="F406" s="54">
        <f t="shared" si="81"/>
        <v>0</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125258472</v>
      </c>
      <c r="E408" s="53">
        <f t="shared" si="111"/>
        <v>190334102.96000001</v>
      </c>
      <c r="F408" s="54">
        <f t="shared" si="81"/>
        <v>151.95307744134067</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v>2847591</v>
      </c>
      <c r="E410" s="244">
        <v>5410704.9400000004</v>
      </c>
      <c r="F410" s="54">
        <f t="shared" si="81"/>
        <v>190.0099045122702</v>
      </c>
    </row>
    <row r="411" spans="1:6" ht="12.75" customHeight="1" x14ac:dyDescent="0.2">
      <c r="A411" s="55">
        <v>97</v>
      </c>
      <c r="B411" s="87" t="s">
        <v>825</v>
      </c>
      <c r="C411" s="52" t="s">
        <v>826</v>
      </c>
      <c r="D411" s="244">
        <v>5985582</v>
      </c>
      <c r="E411" s="244">
        <v>2479936.75</v>
      </c>
      <c r="F411" s="54">
        <f t="shared" si="81"/>
        <v>41.431839877893246</v>
      </c>
    </row>
    <row r="412" spans="1:6" ht="12.75" customHeight="1" x14ac:dyDescent="0.2">
      <c r="A412" s="55" t="s">
        <v>606</v>
      </c>
      <c r="B412" s="87" t="s">
        <v>827</v>
      </c>
      <c r="C412" s="52" t="s">
        <v>828</v>
      </c>
      <c r="D412" s="53">
        <f>D6+D298</f>
        <v>737410067</v>
      </c>
      <c r="E412" s="53">
        <f>E6+E298</f>
        <v>843429695.56000018</v>
      </c>
      <c r="F412" s="54">
        <f t="shared" si="81"/>
        <v>114.37729606693858</v>
      </c>
    </row>
    <row r="413" spans="1:6" ht="12.75" customHeight="1" x14ac:dyDescent="0.2">
      <c r="A413" s="55" t="s">
        <v>606</v>
      </c>
      <c r="B413" s="87" t="s">
        <v>829</v>
      </c>
      <c r="C413" s="52" t="s">
        <v>830</v>
      </c>
      <c r="D413" s="53">
        <f t="shared" ref="D413:E413" si="112">D289+D350</f>
        <v>732642778</v>
      </c>
      <c r="E413" s="53">
        <f t="shared" si="112"/>
        <v>848588673.00999999</v>
      </c>
      <c r="F413" s="54">
        <f t="shared" si="81"/>
        <v>115.82570640039805</v>
      </c>
    </row>
    <row r="414" spans="1:6" ht="12.75" customHeight="1" x14ac:dyDescent="0.2">
      <c r="A414" s="55" t="s">
        <v>606</v>
      </c>
      <c r="B414" s="87" t="s">
        <v>831</v>
      </c>
      <c r="C414" s="52" t="s">
        <v>832</v>
      </c>
      <c r="D414" s="53">
        <f t="shared" ref="D414:E414" si="113">IF(D412&gt;=D413,D412-D413,0)</f>
        <v>4767289</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5158977.4499998093</v>
      </c>
      <c r="F415" s="54" t="str">
        <f t="shared" si="81"/>
        <v>-</v>
      </c>
    </row>
    <row r="416" spans="1:6" ht="12.75" customHeight="1" x14ac:dyDescent="0.2">
      <c r="A416" s="62" t="s">
        <v>835</v>
      </c>
      <c r="B416" s="234" t="s">
        <v>836</v>
      </c>
      <c r="C416" s="63" t="s">
        <v>837</v>
      </c>
      <c r="D416" s="53">
        <f t="shared" ref="D416:E416" si="115">IF(D292-D293+D409-D410&gt;=0,D292-D293+D409-D410,0)</f>
        <v>30676767</v>
      </c>
      <c r="E416" s="53">
        <f t="shared" si="115"/>
        <v>20584773.709999997</v>
      </c>
      <c r="F416" s="54">
        <f t="shared" si="81"/>
        <v>67.102161417466178</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35310746</v>
      </c>
      <c r="E418" s="64">
        <f t="shared" si="117"/>
        <v>25303457.77</v>
      </c>
      <c r="F418" s="59">
        <f t="shared" si="81"/>
        <v>71.659368992090961</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32894132</v>
      </c>
      <c r="E420" s="53">
        <f t="shared" si="118"/>
        <v>185542394.23000002</v>
      </c>
      <c r="F420" s="54">
        <f t="shared" ref="F420:F647" si="119">IF(D420&lt;&gt;0,IF(E420/D420&gt;=100,"&gt;&gt;100",E420/D420*100),"-")</f>
        <v>564.0592499294404</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v>0</v>
      </c>
      <c r="F428" s="54" t="str">
        <f t="shared" si="119"/>
        <v>-</v>
      </c>
    </row>
    <row r="429" spans="1:6" ht="24" x14ac:dyDescent="0.2">
      <c r="A429" s="55">
        <v>8122</v>
      </c>
      <c r="B429" s="234" t="s">
        <v>862</v>
      </c>
      <c r="C429" s="52" t="s">
        <v>863</v>
      </c>
      <c r="D429" s="244">
        <v>0</v>
      </c>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24" x14ac:dyDescent="0.2">
      <c r="A434" s="55">
        <v>814</v>
      </c>
      <c r="B434" s="234" t="s">
        <v>872</v>
      </c>
      <c r="C434" s="52" t="s">
        <v>873</v>
      </c>
      <c r="D434" s="244">
        <v>0</v>
      </c>
      <c r="E434" s="244">
        <v>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24" x14ac:dyDescent="0.2">
      <c r="A437" s="55">
        <v>8154</v>
      </c>
      <c r="B437" s="87" t="s">
        <v>878</v>
      </c>
      <c r="C437" s="52" t="s">
        <v>879</v>
      </c>
      <c r="D437" s="244">
        <v>0</v>
      </c>
      <c r="E437" s="244">
        <v>0</v>
      </c>
      <c r="F437" s="54" t="str">
        <f t="shared" si="119"/>
        <v>-</v>
      </c>
    </row>
    <row r="438" spans="1:6" ht="24"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v>0</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4" x14ac:dyDescent="0.2">
      <c r="A453" s="55">
        <v>8176</v>
      </c>
      <c r="B453" s="87" t="s">
        <v>910</v>
      </c>
      <c r="C453" s="52" t="s">
        <v>911</v>
      </c>
      <c r="D453" s="244">
        <v>0</v>
      </c>
      <c r="E453" s="244">
        <v>0</v>
      </c>
      <c r="F453" s="54" t="str">
        <f t="shared" si="119"/>
        <v>-</v>
      </c>
    </row>
    <row r="454" spans="1:6" ht="24"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v>0</v>
      </c>
      <c r="F456" s="54" t="str">
        <f t="shared" si="119"/>
        <v>-</v>
      </c>
    </row>
    <row r="457" spans="1:6" ht="24"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0</v>
      </c>
      <c r="E472" s="53">
        <f t="shared" si="133"/>
        <v>155604.4</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24" x14ac:dyDescent="0.2">
      <c r="A477" s="55">
        <v>832</v>
      </c>
      <c r="B477" s="234" t="s">
        <v>958</v>
      </c>
      <c r="C477" s="52" t="s">
        <v>959</v>
      </c>
      <c r="D477" s="244">
        <v>0</v>
      </c>
      <c r="E477" s="244">
        <v>0</v>
      </c>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v>0</v>
      </c>
      <c r="F479" s="54" t="str">
        <f t="shared" si="119"/>
        <v>-</v>
      </c>
    </row>
    <row r="480" spans="1:6" ht="12.75" customHeight="1" x14ac:dyDescent="0.2">
      <c r="A480" s="55">
        <v>8332</v>
      </c>
      <c r="B480" s="87" t="s">
        <v>964</v>
      </c>
      <c r="C480" s="52" t="s">
        <v>965</v>
      </c>
      <c r="D480" s="244">
        <v>0</v>
      </c>
      <c r="E480" s="244">
        <v>0</v>
      </c>
      <c r="F480" s="54" t="str">
        <f t="shared" si="119"/>
        <v>-</v>
      </c>
    </row>
    <row r="481" spans="1:6" ht="24" x14ac:dyDescent="0.2">
      <c r="A481" s="55">
        <v>834</v>
      </c>
      <c r="B481" s="87" t="s">
        <v>966</v>
      </c>
      <c r="C481" s="52" t="s">
        <v>967</v>
      </c>
      <c r="D481" s="53">
        <f t="shared" ref="D481:E481" si="136">SUM(D482:D483)</f>
        <v>0</v>
      </c>
      <c r="E481" s="53">
        <f t="shared" si="136"/>
        <v>155604.4</v>
      </c>
      <c r="F481" s="54" t="str">
        <f t="shared" si="119"/>
        <v>-</v>
      </c>
    </row>
    <row r="482" spans="1:6" ht="12.75" customHeight="1" x14ac:dyDescent="0.2">
      <c r="A482" s="55">
        <v>8341</v>
      </c>
      <c r="B482" s="87" t="s">
        <v>968</v>
      </c>
      <c r="C482" s="52" t="s">
        <v>969</v>
      </c>
      <c r="D482" s="244">
        <v>0</v>
      </c>
      <c r="E482" s="244">
        <v>155604.4</v>
      </c>
      <c r="F482" s="54" t="str">
        <f t="shared" si="119"/>
        <v>-</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32894132</v>
      </c>
      <c r="E484" s="53">
        <f t="shared" si="137"/>
        <v>185386789.83000001</v>
      </c>
      <c r="F484" s="54">
        <f t="shared" si="119"/>
        <v>563.58620385544759</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v>0</v>
      </c>
      <c r="F491" s="54" t="str">
        <f t="shared" si="119"/>
        <v>-</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4" x14ac:dyDescent="0.2">
      <c r="A495" s="55">
        <v>844</v>
      </c>
      <c r="B495" s="87" t="s">
        <v>994</v>
      </c>
      <c r="C495" s="52" t="s">
        <v>995</v>
      </c>
      <c r="D495" s="53">
        <f t="shared" ref="D495:E495" si="140">SUM(D496:D501)</f>
        <v>32894132</v>
      </c>
      <c r="E495" s="53">
        <f t="shared" si="140"/>
        <v>185386789.83000001</v>
      </c>
      <c r="F495" s="54">
        <f t="shared" si="119"/>
        <v>563.58620385544759</v>
      </c>
    </row>
    <row r="496" spans="1:6" ht="12.75" customHeight="1" x14ac:dyDescent="0.2">
      <c r="A496" s="55">
        <v>8443</v>
      </c>
      <c r="B496" s="87" t="s">
        <v>996</v>
      </c>
      <c r="C496" s="52" t="s">
        <v>997</v>
      </c>
      <c r="D496" s="244">
        <v>32894132</v>
      </c>
      <c r="E496" s="244">
        <v>185386789.83000001</v>
      </c>
      <c r="F496" s="54">
        <f t="shared" si="119"/>
        <v>563.58620385544759</v>
      </c>
    </row>
    <row r="497" spans="1:6" ht="12.75" customHeight="1" x14ac:dyDescent="0.2">
      <c r="A497" s="55">
        <v>8444</v>
      </c>
      <c r="B497" s="87" t="s">
        <v>998</v>
      </c>
      <c r="C497" s="52" t="s">
        <v>999</v>
      </c>
      <c r="D497" s="244">
        <v>0</v>
      </c>
      <c r="E497" s="244">
        <v>0</v>
      </c>
      <c r="F497" s="54" t="str">
        <f t="shared" si="119"/>
        <v>-</v>
      </c>
    </row>
    <row r="498" spans="1:6" ht="24" x14ac:dyDescent="0.2">
      <c r="A498" s="55">
        <v>8445</v>
      </c>
      <c r="B498" s="87" t="s">
        <v>1000</v>
      </c>
      <c r="C498" s="52" t="s">
        <v>1001</v>
      </c>
      <c r="D498" s="244">
        <v>0</v>
      </c>
      <c r="E498" s="244">
        <v>0</v>
      </c>
      <c r="F498" s="54" t="str">
        <f t="shared" si="119"/>
        <v>-</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v>0</v>
      </c>
      <c r="F503" s="54" t="str">
        <f t="shared" si="119"/>
        <v>-</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v>0</v>
      </c>
      <c r="F508" s="54" t="str">
        <f t="shared" si="119"/>
        <v>-</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4"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28836020</v>
      </c>
      <c r="E528" s="53">
        <f t="shared" si="148"/>
        <v>135973466.82000002</v>
      </c>
      <c r="F528" s="54">
        <f t="shared" si="119"/>
        <v>471.540340241129</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v>0</v>
      </c>
      <c r="F536" s="54" t="str">
        <f t="shared" si="119"/>
        <v>-</v>
      </c>
    </row>
    <row r="537" spans="1:6" ht="24" x14ac:dyDescent="0.2">
      <c r="A537" s="55">
        <v>5122</v>
      </c>
      <c r="B537" s="87" t="s">
        <v>1078</v>
      </c>
      <c r="C537" s="52" t="s">
        <v>1079</v>
      </c>
      <c r="D537" s="244">
        <v>0</v>
      </c>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0</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24"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4"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5690749</v>
      </c>
      <c r="E580" s="53">
        <f t="shared" si="162"/>
        <v>9213499.9399999995</v>
      </c>
      <c r="F580" s="54">
        <f t="shared" si="119"/>
        <v>161.90311574100352</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5690749</v>
      </c>
      <c r="E585" s="53">
        <f t="shared" si="164"/>
        <v>9213499.9399999995</v>
      </c>
      <c r="F585" s="54">
        <f t="shared" si="119"/>
        <v>161.90311574100352</v>
      </c>
    </row>
    <row r="586" spans="1:6" ht="12.75" customHeight="1" x14ac:dyDescent="0.2">
      <c r="A586" s="55">
        <v>5321</v>
      </c>
      <c r="B586" s="87" t="s">
        <v>1168</v>
      </c>
      <c r="C586" s="52" t="s">
        <v>1169</v>
      </c>
      <c r="D586" s="244">
        <v>5690749</v>
      </c>
      <c r="E586" s="244">
        <v>9213499.9399999995</v>
      </c>
      <c r="F586" s="54">
        <f t="shared" si="119"/>
        <v>161.90311574100352</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v>0</v>
      </c>
      <c r="F591" s="54" t="str">
        <f t="shared" si="119"/>
        <v>-</v>
      </c>
    </row>
    <row r="592" spans="1:6" ht="12.75" customHeight="1" x14ac:dyDescent="0.2">
      <c r="A592" s="55">
        <v>5342</v>
      </c>
      <c r="B592" s="87" t="s">
        <v>970</v>
      </c>
      <c r="C592" s="52" t="s">
        <v>1180</v>
      </c>
      <c r="D592" s="244">
        <v>0</v>
      </c>
      <c r="E592" s="244">
        <v>0</v>
      </c>
      <c r="F592" s="54" t="str">
        <f t="shared" si="119"/>
        <v>-</v>
      </c>
    </row>
    <row r="593" spans="1:6" ht="24" x14ac:dyDescent="0.2">
      <c r="A593" s="55">
        <v>54</v>
      </c>
      <c r="B593" s="234" t="s">
        <v>1181</v>
      </c>
      <c r="C593" s="52" t="s">
        <v>1182</v>
      </c>
      <c r="D593" s="53">
        <f t="shared" ref="D593:E593" si="167">D594+D599+D603+D605+D612+D617</f>
        <v>23145271</v>
      </c>
      <c r="E593" s="53">
        <f t="shared" si="167"/>
        <v>126759966.88000001</v>
      </c>
      <c r="F593" s="54">
        <f t="shared" si="119"/>
        <v>547.67112849964042</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v>0</v>
      </c>
      <c r="F600" s="54" t="str">
        <f t="shared" si="119"/>
        <v>-</v>
      </c>
    </row>
    <row r="601" spans="1:6" ht="24" x14ac:dyDescent="0.2">
      <c r="A601" s="55">
        <v>5423</v>
      </c>
      <c r="B601" s="87" t="s">
        <v>1197</v>
      </c>
      <c r="C601" s="52" t="s">
        <v>1198</v>
      </c>
      <c r="D601" s="244">
        <v>0</v>
      </c>
      <c r="E601" s="244">
        <v>0</v>
      </c>
      <c r="F601" s="54" t="str">
        <f t="shared" si="119"/>
        <v>-</v>
      </c>
    </row>
    <row r="602" spans="1:6" ht="24" x14ac:dyDescent="0.2">
      <c r="A602" s="55">
        <v>5424</v>
      </c>
      <c r="B602" s="87" t="s">
        <v>1199</v>
      </c>
      <c r="C602" s="52" t="s">
        <v>1200</v>
      </c>
      <c r="D602" s="244">
        <v>0</v>
      </c>
      <c r="E602" s="244">
        <v>0</v>
      </c>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4" x14ac:dyDescent="0.2">
      <c r="A605" s="55">
        <v>544</v>
      </c>
      <c r="B605" s="87" t="s">
        <v>1205</v>
      </c>
      <c r="C605" s="52" t="s">
        <v>1206</v>
      </c>
      <c r="D605" s="53">
        <f t="shared" ref="D605:E605" si="171">SUM(D606:D611)</f>
        <v>17405875</v>
      </c>
      <c r="E605" s="53">
        <f t="shared" si="171"/>
        <v>126623900.56</v>
      </c>
      <c r="F605" s="54">
        <f t="shared" si="119"/>
        <v>727.47793810997723</v>
      </c>
    </row>
    <row r="606" spans="1:6" ht="24" x14ac:dyDescent="0.2">
      <c r="A606" s="55">
        <v>5443</v>
      </c>
      <c r="B606" s="87" t="s">
        <v>1207</v>
      </c>
      <c r="C606" s="52" t="s">
        <v>1208</v>
      </c>
      <c r="D606" s="244">
        <v>17405875</v>
      </c>
      <c r="E606" s="244">
        <v>126623900.56</v>
      </c>
      <c r="F606" s="54">
        <f t="shared" si="119"/>
        <v>727.47793810997723</v>
      </c>
    </row>
    <row r="607" spans="1:6" ht="24" x14ac:dyDescent="0.2">
      <c r="A607" s="55">
        <v>5444</v>
      </c>
      <c r="B607" s="234" t="s">
        <v>1209</v>
      </c>
      <c r="C607" s="52" t="s">
        <v>1210</v>
      </c>
      <c r="D607" s="244">
        <v>0</v>
      </c>
      <c r="E607" s="244">
        <v>0</v>
      </c>
      <c r="F607" s="54" t="str">
        <f t="shared" si="119"/>
        <v>-</v>
      </c>
    </row>
    <row r="608" spans="1:6" ht="24" x14ac:dyDescent="0.2">
      <c r="A608" s="62">
        <v>5445</v>
      </c>
      <c r="B608" s="87" t="s">
        <v>1211</v>
      </c>
      <c r="C608" s="63" t="s">
        <v>1212</v>
      </c>
      <c r="D608" s="244">
        <v>0</v>
      </c>
      <c r="E608" s="244">
        <v>0</v>
      </c>
      <c r="F608" s="54" t="str">
        <f t="shared" si="119"/>
        <v>-</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24" x14ac:dyDescent="0.2">
      <c r="A611" s="55">
        <v>5448</v>
      </c>
      <c r="B611" s="87" t="s">
        <v>1217</v>
      </c>
      <c r="C611" s="52" t="s">
        <v>1218</v>
      </c>
      <c r="D611" s="244">
        <v>0</v>
      </c>
      <c r="E611" s="244">
        <v>0</v>
      </c>
      <c r="F611" s="54" t="str">
        <f t="shared" si="119"/>
        <v>-</v>
      </c>
    </row>
    <row r="612" spans="1:6" ht="24" x14ac:dyDescent="0.2">
      <c r="A612" s="55">
        <v>545</v>
      </c>
      <c r="B612" s="87" t="s">
        <v>1219</v>
      </c>
      <c r="C612" s="52" t="s">
        <v>1220</v>
      </c>
      <c r="D612" s="53">
        <f t="shared" ref="D612:E612" si="172">SUM(D613:D616)</f>
        <v>30986</v>
      </c>
      <c r="E612" s="53">
        <f t="shared" si="172"/>
        <v>35327.370000000003</v>
      </c>
      <c r="F612" s="54">
        <f t="shared" si="119"/>
        <v>114.0107467888724</v>
      </c>
    </row>
    <row r="613" spans="1:6" ht="24" x14ac:dyDescent="0.2">
      <c r="A613" s="55">
        <v>5453</v>
      </c>
      <c r="B613" s="234" t="s">
        <v>1221</v>
      </c>
      <c r="C613" s="52" t="s">
        <v>1222</v>
      </c>
      <c r="D613" s="244">
        <v>30986</v>
      </c>
      <c r="E613" s="244">
        <v>35327.370000000003</v>
      </c>
      <c r="F613" s="54">
        <f t="shared" si="119"/>
        <v>114.0107467888724</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24" x14ac:dyDescent="0.2">
      <c r="A617" s="55">
        <v>547</v>
      </c>
      <c r="B617" s="87" t="s">
        <v>1229</v>
      </c>
      <c r="C617" s="52" t="s">
        <v>1230</v>
      </c>
      <c r="D617" s="53">
        <f t="shared" ref="D617:E617" si="173">SUM(D618:D624)</f>
        <v>5708410</v>
      </c>
      <c r="E617" s="53">
        <f t="shared" si="173"/>
        <v>100738.95</v>
      </c>
      <c r="F617" s="54">
        <f t="shared" si="119"/>
        <v>1.764746225306171</v>
      </c>
    </row>
    <row r="618" spans="1:6" ht="12.75" customHeight="1" x14ac:dyDescent="0.2">
      <c r="A618" s="55">
        <v>5471</v>
      </c>
      <c r="B618" s="87" t="s">
        <v>1231</v>
      </c>
      <c r="C618" s="52" t="s">
        <v>1232</v>
      </c>
      <c r="D618" s="244">
        <v>5708410</v>
      </c>
      <c r="E618" s="244">
        <v>100738.95</v>
      </c>
      <c r="F618" s="54">
        <f t="shared" si="119"/>
        <v>1.764746225306171</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4" x14ac:dyDescent="0.2">
      <c r="A623" s="55">
        <v>5476</v>
      </c>
      <c r="B623" s="87" t="s">
        <v>1241</v>
      </c>
      <c r="C623" s="52" t="s">
        <v>1242</v>
      </c>
      <c r="D623" s="244">
        <v>0</v>
      </c>
      <c r="E623" s="244">
        <v>0</v>
      </c>
      <c r="F623" s="54" t="str">
        <f t="shared" si="119"/>
        <v>-</v>
      </c>
    </row>
    <row r="624" spans="1:6" ht="24"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4058112</v>
      </c>
      <c r="E635" s="53">
        <f t="shared" si="178"/>
        <v>49568927.409999996</v>
      </c>
      <c r="F635" s="54">
        <f t="shared" si="119"/>
        <v>1221.4775592689409</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4180</v>
      </c>
      <c r="E637" s="244">
        <v>18981441.370000001</v>
      </c>
      <c r="F637" s="54" t="str">
        <f t="shared" si="119"/>
        <v>&gt;&gt;100</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770304199</v>
      </c>
      <c r="E639" s="53">
        <f t="shared" si="180"/>
        <v>1028972089.7900002</v>
      </c>
      <c r="F639" s="54">
        <f t="shared" si="119"/>
        <v>133.57996634651607</v>
      </c>
    </row>
    <row r="640" spans="1:6" ht="12.75" customHeight="1" x14ac:dyDescent="0.2">
      <c r="A640" s="55" t="s">
        <v>606</v>
      </c>
      <c r="B640" s="87" t="s">
        <v>1275</v>
      </c>
      <c r="C640" s="52" t="s">
        <v>1276</v>
      </c>
      <c r="D640" s="53">
        <f t="shared" ref="D640:E640" si="181">D413+D528</f>
        <v>761478798</v>
      </c>
      <c r="E640" s="53">
        <f t="shared" si="181"/>
        <v>984562139.83000004</v>
      </c>
      <c r="F640" s="54">
        <f t="shared" si="119"/>
        <v>129.29606739096627</v>
      </c>
    </row>
    <row r="641" spans="1:6" ht="12.75" customHeight="1" x14ac:dyDescent="0.2">
      <c r="A641" s="55" t="s">
        <v>606</v>
      </c>
      <c r="B641" s="87" t="s">
        <v>1277</v>
      </c>
      <c r="C641" s="52" t="s">
        <v>1278</v>
      </c>
      <c r="D641" s="53">
        <f t="shared" ref="D641:E641" si="182">IF(D639&gt;=D640,D639-D640,0)</f>
        <v>8825401</v>
      </c>
      <c r="E641" s="53">
        <f t="shared" si="182"/>
        <v>44409949.960000157</v>
      </c>
      <c r="F641" s="54">
        <f t="shared" si="119"/>
        <v>503.20602950506333</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30680947</v>
      </c>
      <c r="E643" s="53">
        <f t="shared" si="184"/>
        <v>39566215.079999998</v>
      </c>
      <c r="F643" s="54">
        <f t="shared" si="119"/>
        <v>128.96021455921814</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39506348</v>
      </c>
      <c r="E645" s="53">
        <f t="shared" si="186"/>
        <v>83976165.040000156</v>
      </c>
      <c r="F645" s="54">
        <f t="shared" si="119"/>
        <v>212.56372530308334</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22288153</v>
      </c>
      <c r="E647" s="245">
        <v>24412821.289999999</v>
      </c>
      <c r="F647" s="59">
        <f t="shared" si="119"/>
        <v>109.53272480676168</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61446010</v>
      </c>
      <c r="E649" s="244">
        <v>70496694.469999999</v>
      </c>
      <c r="F649" s="54">
        <f t="shared" ref="F649:F724" si="188">IF(D649&lt;&gt;0,IF(E649/D649&gt;=100,"&gt;&gt;100",E649/D649*100),"-")</f>
        <v>114.72949093033054</v>
      </c>
    </row>
    <row r="650" spans="1:6" ht="12.75" customHeight="1" x14ac:dyDescent="0.2">
      <c r="A650" s="55" t="s">
        <v>1294</v>
      </c>
      <c r="B650" s="87" t="s">
        <v>1295</v>
      </c>
      <c r="C650" s="52" t="s">
        <v>1294</v>
      </c>
      <c r="D650" s="244">
        <v>966565716</v>
      </c>
      <c r="E650" s="244">
        <v>1153793253.1500001</v>
      </c>
      <c r="F650" s="54">
        <f t="shared" si="188"/>
        <v>119.37038879516808</v>
      </c>
    </row>
    <row r="651" spans="1:6" ht="12.75" customHeight="1" x14ac:dyDescent="0.2">
      <c r="A651" s="55" t="s">
        <v>1296</v>
      </c>
      <c r="B651" s="87" t="s">
        <v>1297</v>
      </c>
      <c r="C651" s="52" t="s">
        <v>1296</v>
      </c>
      <c r="D651" s="244">
        <v>957515035</v>
      </c>
      <c r="E651" s="244">
        <v>1106825254.73</v>
      </c>
      <c r="F651" s="54">
        <f t="shared" si="188"/>
        <v>115.59351177498742</v>
      </c>
    </row>
    <row r="652" spans="1:6" ht="24" x14ac:dyDescent="0.2">
      <c r="A652" s="55">
        <v>11</v>
      </c>
      <c r="B652" s="87" t="s">
        <v>1298</v>
      </c>
      <c r="C652" s="52" t="s">
        <v>1299</v>
      </c>
      <c r="D652" s="53">
        <f t="shared" ref="D652:E652" si="189">+D649+D650-D651</f>
        <v>70496691</v>
      </c>
      <c r="E652" s="53">
        <f t="shared" si="189"/>
        <v>117464692.8900001</v>
      </c>
      <c r="F652" s="54">
        <f t="shared" si="188"/>
        <v>166.62440637107366</v>
      </c>
    </row>
    <row r="653" spans="1:6" ht="24" x14ac:dyDescent="0.2">
      <c r="A653" s="55" t="s">
        <v>606</v>
      </c>
      <c r="B653" s="87" t="s">
        <v>1300</v>
      </c>
      <c r="C653" s="52" t="s">
        <v>1301</v>
      </c>
      <c r="D653" s="264">
        <v>215</v>
      </c>
      <c r="E653" s="264">
        <v>218</v>
      </c>
      <c r="F653" s="54">
        <f t="shared" si="188"/>
        <v>101.39534883720931</v>
      </c>
    </row>
    <row r="654" spans="1:6" ht="24" x14ac:dyDescent="0.2">
      <c r="A654" s="55" t="s">
        <v>606</v>
      </c>
      <c r="B654" s="87" t="s">
        <v>1302</v>
      </c>
      <c r="C654" s="52" t="s">
        <v>1303</v>
      </c>
      <c r="D654" s="264">
        <v>2017</v>
      </c>
      <c r="E654" s="264">
        <v>2047</v>
      </c>
      <c r="F654" s="54">
        <f t="shared" si="188"/>
        <v>101.48735746157659</v>
      </c>
    </row>
    <row r="655" spans="1:6" ht="12.75" customHeight="1" x14ac:dyDescent="0.2">
      <c r="A655" s="55" t="s">
        <v>606</v>
      </c>
      <c r="B655" s="87" t="s">
        <v>1304</v>
      </c>
      <c r="C655" s="52" t="s">
        <v>1305</v>
      </c>
      <c r="D655" s="264">
        <v>202</v>
      </c>
      <c r="E655" s="264">
        <v>208</v>
      </c>
      <c r="F655" s="54">
        <f t="shared" si="188"/>
        <v>102.97029702970298</v>
      </c>
    </row>
    <row r="656" spans="1:6" ht="12.75" customHeight="1" x14ac:dyDescent="0.2">
      <c r="A656" s="55" t="s">
        <v>606</v>
      </c>
      <c r="B656" s="87" t="s">
        <v>1306</v>
      </c>
      <c r="C656" s="52" t="s">
        <v>1307</v>
      </c>
      <c r="D656" s="264">
        <v>1908</v>
      </c>
      <c r="E656" s="264">
        <v>1932</v>
      </c>
      <c r="F656" s="54">
        <f t="shared" si="188"/>
        <v>101.25786163522012</v>
      </c>
    </row>
    <row r="657" spans="1:6" ht="24" x14ac:dyDescent="0.2">
      <c r="A657" s="55" t="s">
        <v>1308</v>
      </c>
      <c r="B657" s="87" t="s">
        <v>1309</v>
      </c>
      <c r="C657" s="52" t="s">
        <v>1310</v>
      </c>
      <c r="D657" s="244">
        <v>8791646</v>
      </c>
      <c r="E657" s="244">
        <v>10602393.449999999</v>
      </c>
      <c r="F657" s="54">
        <f t="shared" si="188"/>
        <v>120.59622794184388</v>
      </c>
    </row>
    <row r="658" spans="1:6" ht="12.75" customHeight="1" x14ac:dyDescent="0.2">
      <c r="A658" s="55">
        <v>61315</v>
      </c>
      <c r="B658" s="87" t="s">
        <v>1311</v>
      </c>
      <c r="C658" s="52" t="s">
        <v>1312</v>
      </c>
      <c r="D658" s="244">
        <v>76392</v>
      </c>
      <c r="E658" s="244">
        <v>1060.81</v>
      </c>
      <c r="F658" s="54">
        <f t="shared" si="188"/>
        <v>1.3886401717457324</v>
      </c>
    </row>
    <row r="659" spans="1:6" ht="12.75" customHeight="1" x14ac:dyDescent="0.2">
      <c r="A659" s="55">
        <v>61451</v>
      </c>
      <c r="B659" s="87" t="s">
        <v>1313</v>
      </c>
      <c r="C659" s="52" t="s">
        <v>1314</v>
      </c>
      <c r="D659" s="244">
        <v>0</v>
      </c>
      <c r="E659" s="244">
        <v>0</v>
      </c>
      <c r="F659" s="54" t="str">
        <f t="shared" si="188"/>
        <v>-</v>
      </c>
    </row>
    <row r="660" spans="1:6" ht="12.75" customHeight="1" x14ac:dyDescent="0.2">
      <c r="A660" s="55">
        <v>61453</v>
      </c>
      <c r="B660" s="87" t="s">
        <v>1315</v>
      </c>
      <c r="C660" s="52" t="s">
        <v>1316</v>
      </c>
      <c r="D660" s="244">
        <v>3983</v>
      </c>
      <c r="E660" s="244">
        <v>6510.74</v>
      </c>
      <c r="F660" s="54">
        <f t="shared" si="188"/>
        <v>163.46321867938741</v>
      </c>
    </row>
    <row r="661" spans="1:6" ht="12.75" customHeight="1" x14ac:dyDescent="0.2">
      <c r="A661" s="55">
        <v>63311</v>
      </c>
      <c r="B661" s="87" t="s">
        <v>1317</v>
      </c>
      <c r="C661" s="52" t="s">
        <v>1318</v>
      </c>
      <c r="D661" s="244">
        <v>3396880</v>
      </c>
      <c r="E661" s="244">
        <v>483790.55</v>
      </c>
      <c r="F661" s="54">
        <f t="shared" si="188"/>
        <v>14.242203139351403</v>
      </c>
    </row>
    <row r="662" spans="1:6" ht="12.75" customHeight="1" x14ac:dyDescent="0.2">
      <c r="A662" s="55">
        <v>63312</v>
      </c>
      <c r="B662" s="87" t="s">
        <v>1319</v>
      </c>
      <c r="C662" s="52" t="s">
        <v>1320</v>
      </c>
      <c r="D662" s="244">
        <v>839119</v>
      </c>
      <c r="E662" s="244">
        <v>155444.65</v>
      </c>
      <c r="F662" s="54">
        <f t="shared" si="188"/>
        <v>18.524744404548102</v>
      </c>
    </row>
    <row r="663" spans="1:6" ht="12.75" customHeight="1" x14ac:dyDescent="0.2">
      <c r="A663" s="55">
        <v>63313</v>
      </c>
      <c r="B663" s="87" t="s">
        <v>1321</v>
      </c>
      <c r="C663" s="52" t="s">
        <v>1322</v>
      </c>
      <c r="D663" s="244">
        <v>0</v>
      </c>
      <c r="E663" s="244">
        <v>0</v>
      </c>
      <c r="F663" s="54" t="str">
        <f t="shared" si="188"/>
        <v>-</v>
      </c>
    </row>
    <row r="664" spans="1:6" ht="12.75" customHeight="1" x14ac:dyDescent="0.2">
      <c r="A664" s="55">
        <v>63314</v>
      </c>
      <c r="B664" s="87" t="s">
        <v>1323</v>
      </c>
      <c r="C664" s="52" t="s">
        <v>1324</v>
      </c>
      <c r="D664" s="244">
        <v>0</v>
      </c>
      <c r="E664" s="244">
        <v>0</v>
      </c>
      <c r="F664" s="54" t="str">
        <f t="shared" si="188"/>
        <v>-</v>
      </c>
    </row>
    <row r="665" spans="1:6" ht="12.75" customHeight="1" x14ac:dyDescent="0.2">
      <c r="A665" s="55">
        <v>63321</v>
      </c>
      <c r="B665" s="87" t="s">
        <v>1325</v>
      </c>
      <c r="C665" s="52" t="s">
        <v>1326</v>
      </c>
      <c r="D665" s="244">
        <v>9356579</v>
      </c>
      <c r="E665" s="244">
        <v>6967808.5999999996</v>
      </c>
      <c r="F665" s="54">
        <f t="shared" si="188"/>
        <v>74.469617581383105</v>
      </c>
    </row>
    <row r="666" spans="1:6" ht="12.75" customHeight="1" x14ac:dyDescent="0.2">
      <c r="A666" s="55">
        <v>63322</v>
      </c>
      <c r="B666" s="87" t="s">
        <v>1327</v>
      </c>
      <c r="C666" s="52" t="s">
        <v>1328</v>
      </c>
      <c r="D666" s="244">
        <v>0</v>
      </c>
      <c r="E666" s="244">
        <v>2000000</v>
      </c>
      <c r="F666" s="54" t="str">
        <f t="shared" si="188"/>
        <v>-</v>
      </c>
    </row>
    <row r="667" spans="1:6" ht="12.75" customHeight="1" x14ac:dyDescent="0.2">
      <c r="A667" s="55">
        <v>63323</v>
      </c>
      <c r="B667" s="87" t="s">
        <v>1329</v>
      </c>
      <c r="C667" s="52" t="s">
        <v>1330</v>
      </c>
      <c r="D667" s="244">
        <v>0</v>
      </c>
      <c r="E667" s="244">
        <v>0</v>
      </c>
      <c r="F667" s="54" t="str">
        <f t="shared" si="188"/>
        <v>-</v>
      </c>
    </row>
    <row r="668" spans="1:6" ht="12.75" customHeight="1" x14ac:dyDescent="0.2">
      <c r="A668" s="55">
        <v>63324</v>
      </c>
      <c r="B668" s="87" t="s">
        <v>1331</v>
      </c>
      <c r="C668" s="52" t="s">
        <v>1332</v>
      </c>
      <c r="D668" s="244">
        <v>0</v>
      </c>
      <c r="E668" s="244">
        <v>0</v>
      </c>
      <c r="F668" s="54" t="str">
        <f t="shared" si="188"/>
        <v>-</v>
      </c>
    </row>
    <row r="669" spans="1:6" ht="12.75" customHeight="1" x14ac:dyDescent="0.2">
      <c r="A669" s="55">
        <v>63414</v>
      </c>
      <c r="B669" s="87" t="s">
        <v>1333</v>
      </c>
      <c r="C669" s="52" t="s">
        <v>1334</v>
      </c>
      <c r="D669" s="244">
        <v>207235</v>
      </c>
      <c r="E669" s="244">
        <v>372366</v>
      </c>
      <c r="F669" s="54">
        <f t="shared" si="188"/>
        <v>179.68296861051462</v>
      </c>
    </row>
    <row r="670" spans="1:6" ht="12.75" customHeight="1" x14ac:dyDescent="0.2">
      <c r="A670" s="55">
        <v>63415</v>
      </c>
      <c r="B670" s="87" t="s">
        <v>1335</v>
      </c>
      <c r="C670" s="52" t="s">
        <v>1336</v>
      </c>
      <c r="D670" s="244">
        <v>0</v>
      </c>
      <c r="E670" s="244">
        <v>0</v>
      </c>
      <c r="F670" s="54" t="str">
        <f t="shared" si="188"/>
        <v>-</v>
      </c>
    </row>
    <row r="671" spans="1:6" ht="24" x14ac:dyDescent="0.2">
      <c r="A671" s="55">
        <v>63416</v>
      </c>
      <c r="B671" s="234" t="s">
        <v>1337</v>
      </c>
      <c r="C671" s="52" t="s">
        <v>1338</v>
      </c>
      <c r="D671" s="244">
        <v>5197114</v>
      </c>
      <c r="E671" s="244">
        <v>5274486.3899999997</v>
      </c>
      <c r="F671" s="54">
        <f t="shared" si="188"/>
        <v>101.48875683696758</v>
      </c>
    </row>
    <row r="672" spans="1:6" ht="12.75" customHeight="1" x14ac:dyDescent="0.2">
      <c r="A672" s="55">
        <v>63424</v>
      </c>
      <c r="B672" s="87" t="s">
        <v>1339</v>
      </c>
      <c r="C672" s="52" t="s">
        <v>1340</v>
      </c>
      <c r="D672" s="244">
        <v>101710</v>
      </c>
      <c r="E672" s="244">
        <v>0</v>
      </c>
      <c r="F672" s="54">
        <f t="shared" si="188"/>
        <v>0</v>
      </c>
    </row>
    <row r="673" spans="1:6" ht="12.75" customHeight="1" x14ac:dyDescent="0.2">
      <c r="A673" s="55">
        <v>63425</v>
      </c>
      <c r="B673" s="87" t="s">
        <v>1341</v>
      </c>
      <c r="C673" s="52" t="s">
        <v>1342</v>
      </c>
      <c r="D673" s="244">
        <v>8094177</v>
      </c>
      <c r="E673" s="244">
        <v>4013726.32</v>
      </c>
      <c r="F673" s="54">
        <f t="shared" si="188"/>
        <v>49.587824926487272</v>
      </c>
    </row>
    <row r="674" spans="1:6" ht="24" x14ac:dyDescent="0.2">
      <c r="A674" s="55">
        <v>63426</v>
      </c>
      <c r="B674" s="234" t="s">
        <v>1343</v>
      </c>
      <c r="C674" s="52" t="s">
        <v>1344</v>
      </c>
      <c r="D674" s="244">
        <v>0</v>
      </c>
      <c r="E674" s="244">
        <v>0</v>
      </c>
      <c r="F674" s="54" t="str">
        <f t="shared" si="188"/>
        <v>-</v>
      </c>
    </row>
    <row r="675" spans="1:6" ht="24" x14ac:dyDescent="0.2">
      <c r="A675" s="55">
        <v>63612</v>
      </c>
      <c r="B675" s="234" t="s">
        <v>1345</v>
      </c>
      <c r="C675" s="52" t="s">
        <v>1346</v>
      </c>
      <c r="D675" s="244">
        <v>134117876</v>
      </c>
      <c r="E675" s="244">
        <v>155064827.88</v>
      </c>
      <c r="F675" s="54">
        <f t="shared" si="188"/>
        <v>115.61831465329797</v>
      </c>
    </row>
    <row r="676" spans="1:6" ht="24" x14ac:dyDescent="0.2">
      <c r="A676" s="55">
        <v>63613</v>
      </c>
      <c r="B676" s="234" t="s">
        <v>1347</v>
      </c>
      <c r="C676" s="52" t="s">
        <v>1348</v>
      </c>
      <c r="D676" s="244">
        <v>30225610</v>
      </c>
      <c r="E676" s="244">
        <v>27007713.539999999</v>
      </c>
      <c r="F676" s="54">
        <f t="shared" si="188"/>
        <v>89.353741876508025</v>
      </c>
    </row>
    <row r="677" spans="1:6" ht="24" x14ac:dyDescent="0.2">
      <c r="A677" s="55">
        <v>63622</v>
      </c>
      <c r="B677" s="234" t="s">
        <v>1349</v>
      </c>
      <c r="C677" s="52" t="s">
        <v>1350</v>
      </c>
      <c r="D677" s="244">
        <v>2402552</v>
      </c>
      <c r="E677" s="244">
        <v>3304281.4</v>
      </c>
      <c r="F677" s="54">
        <f t="shared" si="188"/>
        <v>137.53214914807253</v>
      </c>
    </row>
    <row r="678" spans="1:6" ht="24" x14ac:dyDescent="0.2">
      <c r="A678" s="55">
        <v>63623</v>
      </c>
      <c r="B678" s="234" t="s">
        <v>1351</v>
      </c>
      <c r="C678" s="52" t="s">
        <v>1352</v>
      </c>
      <c r="D678" s="244">
        <v>1676082</v>
      </c>
      <c r="E678" s="244">
        <v>21302.27</v>
      </c>
      <c r="F678" s="54">
        <f t="shared" si="188"/>
        <v>1.2709563135932491</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4" x14ac:dyDescent="0.2">
      <c r="A684" s="55">
        <v>63716</v>
      </c>
      <c r="B684" s="234" t="s">
        <v>1358</v>
      </c>
      <c r="C684" s="56">
        <v>63716</v>
      </c>
      <c r="D684" s="244">
        <v>0</v>
      </c>
      <c r="E684" s="244">
        <v>0</v>
      </c>
      <c r="F684" s="54" t="str">
        <f t="shared" si="188"/>
        <v>-</v>
      </c>
    </row>
    <row r="685" spans="1:6" ht="24" x14ac:dyDescent="0.2">
      <c r="A685" s="55">
        <v>63717</v>
      </c>
      <c r="B685" s="234" t="s">
        <v>1359</v>
      </c>
      <c r="C685" s="56">
        <v>63717</v>
      </c>
      <c r="D685" s="244">
        <v>0</v>
      </c>
      <c r="E685" s="244">
        <v>0</v>
      </c>
      <c r="F685" s="54" t="str">
        <f t="shared" si="188"/>
        <v>-</v>
      </c>
    </row>
    <row r="686" spans="1:6" ht="24" x14ac:dyDescent="0.2">
      <c r="A686" s="55">
        <v>63721</v>
      </c>
      <c r="B686" s="234" t="s">
        <v>1360</v>
      </c>
      <c r="C686" s="56">
        <v>63721</v>
      </c>
      <c r="D686" s="244">
        <v>0</v>
      </c>
      <c r="E686" s="244">
        <v>0</v>
      </c>
      <c r="F686" s="54" t="str">
        <f t="shared" si="188"/>
        <v>-</v>
      </c>
    </row>
    <row r="687" spans="1:6" ht="24"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4" x14ac:dyDescent="0.2">
      <c r="A692" s="55">
        <v>63727</v>
      </c>
      <c r="B692" s="234" t="s">
        <v>1366</v>
      </c>
      <c r="C692" s="56">
        <v>63727</v>
      </c>
      <c r="D692" s="244">
        <v>0</v>
      </c>
      <c r="E692" s="244">
        <v>0</v>
      </c>
      <c r="F692" s="54" t="str">
        <f t="shared" si="188"/>
        <v>-</v>
      </c>
    </row>
    <row r="693" spans="1:6" ht="24"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5767742</v>
      </c>
      <c r="E694" s="244">
        <v>8849280.6799999997</v>
      </c>
      <c r="F694" s="54">
        <f t="shared" si="188"/>
        <v>153.42712416748182</v>
      </c>
    </row>
    <row r="695" spans="1:6" ht="12.75" customHeight="1" x14ac:dyDescent="0.2">
      <c r="A695" s="55">
        <v>63812</v>
      </c>
      <c r="B695" s="234" t="s">
        <v>1370</v>
      </c>
      <c r="C695" s="52" t="s">
        <v>1371</v>
      </c>
      <c r="D695" s="244">
        <v>0</v>
      </c>
      <c r="E695" s="244">
        <v>0</v>
      </c>
      <c r="F695" s="54" t="str">
        <f t="shared" si="188"/>
        <v>-</v>
      </c>
    </row>
    <row r="696" spans="1:6" ht="24" x14ac:dyDescent="0.2">
      <c r="A696" s="55" t="s">
        <v>1372</v>
      </c>
      <c r="B696" s="234" t="s">
        <v>1373</v>
      </c>
      <c r="C696" s="52" t="s">
        <v>1372</v>
      </c>
      <c r="D696" s="244">
        <v>0</v>
      </c>
      <c r="E696" s="244">
        <v>0</v>
      </c>
      <c r="F696" s="54" t="str">
        <f t="shared" si="188"/>
        <v>-</v>
      </c>
    </row>
    <row r="697" spans="1:6" ht="24" x14ac:dyDescent="0.2">
      <c r="A697" s="55" t="s">
        <v>1374</v>
      </c>
      <c r="B697" s="234" t="s">
        <v>1375</v>
      </c>
      <c r="C697" s="52" t="s">
        <v>1374</v>
      </c>
      <c r="D697" s="244">
        <v>0</v>
      </c>
      <c r="E697" s="244">
        <v>33045.79</v>
      </c>
      <c r="F697" s="54" t="str">
        <f t="shared" si="188"/>
        <v>-</v>
      </c>
    </row>
    <row r="698" spans="1:6" ht="12.75" customHeight="1" x14ac:dyDescent="0.2">
      <c r="A698" s="55">
        <v>63821</v>
      </c>
      <c r="B698" s="234" t="s">
        <v>1376</v>
      </c>
      <c r="C698" s="52" t="s">
        <v>1377</v>
      </c>
      <c r="D698" s="244">
        <v>70940869</v>
      </c>
      <c r="E698" s="244">
        <v>84794835.959999993</v>
      </c>
      <c r="F698" s="54">
        <f t="shared" si="188"/>
        <v>119.52889378899488</v>
      </c>
    </row>
    <row r="699" spans="1:6" ht="12.75" customHeight="1" x14ac:dyDescent="0.2">
      <c r="A699" s="55">
        <v>63822</v>
      </c>
      <c r="B699" s="234" t="s">
        <v>1378</v>
      </c>
      <c r="C699" s="52" t="s">
        <v>1379</v>
      </c>
      <c r="D699" s="244">
        <v>0</v>
      </c>
      <c r="E699" s="244">
        <v>0</v>
      </c>
      <c r="F699" s="54" t="str">
        <f t="shared" si="188"/>
        <v>-</v>
      </c>
    </row>
    <row r="700" spans="1:6" ht="24" x14ac:dyDescent="0.2">
      <c r="A700" s="55" t="s">
        <v>1380</v>
      </c>
      <c r="B700" s="234" t="s">
        <v>1381</v>
      </c>
      <c r="C700" s="52" t="s">
        <v>1380</v>
      </c>
      <c r="D700" s="244">
        <v>0</v>
      </c>
      <c r="E700" s="244">
        <v>0</v>
      </c>
      <c r="F700" s="54" t="str">
        <f t="shared" si="188"/>
        <v>-</v>
      </c>
    </row>
    <row r="701" spans="1:6" ht="24"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4" x14ac:dyDescent="0.2">
      <c r="A708" s="55">
        <v>64376</v>
      </c>
      <c r="B708" s="234" t="s">
        <v>1396</v>
      </c>
      <c r="C708" s="52" t="s">
        <v>1397</v>
      </c>
      <c r="D708" s="244">
        <v>0</v>
      </c>
      <c r="E708" s="244">
        <v>0</v>
      </c>
      <c r="F708" s="54" t="str">
        <f t="shared" si="188"/>
        <v>-</v>
      </c>
    </row>
    <row r="709" spans="1:6" ht="24"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28359477</v>
      </c>
      <c r="E710" s="244">
        <v>32361175.989999998</v>
      </c>
      <c r="F710" s="54">
        <f t="shared" si="188"/>
        <v>114.11062337292044</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358690</v>
      </c>
      <c r="E712" s="244">
        <v>262102.78</v>
      </c>
      <c r="F712" s="54">
        <f t="shared" si="188"/>
        <v>73.072229501798219</v>
      </c>
    </row>
    <row r="713" spans="1:6" ht="24" x14ac:dyDescent="0.2">
      <c r="A713" s="55">
        <v>66341</v>
      </c>
      <c r="B713" s="87" t="s">
        <v>1406</v>
      </c>
      <c r="C713" s="56">
        <v>66341</v>
      </c>
      <c r="D713" s="244">
        <v>0</v>
      </c>
      <c r="E713" s="244">
        <v>0</v>
      </c>
      <c r="F713" s="54" t="str">
        <f t="shared" si="188"/>
        <v>-</v>
      </c>
    </row>
    <row r="714" spans="1:6" ht="24" x14ac:dyDescent="0.2">
      <c r="A714" s="55">
        <v>66342</v>
      </c>
      <c r="B714" s="87" t="s">
        <v>1407</v>
      </c>
      <c r="C714" s="56">
        <v>66342</v>
      </c>
      <c r="D714" s="244">
        <v>0</v>
      </c>
      <c r="E714" s="244">
        <v>0</v>
      </c>
      <c r="F714" s="54" t="str">
        <f t="shared" si="188"/>
        <v>-</v>
      </c>
    </row>
    <row r="715" spans="1:6" ht="24"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1511689</v>
      </c>
      <c r="E716" s="244">
        <v>2139883.7999999998</v>
      </c>
      <c r="F716" s="54">
        <f t="shared" si="188"/>
        <v>141.55582265929036</v>
      </c>
    </row>
    <row r="717" spans="1:6" ht="12.75" customHeight="1" x14ac:dyDescent="0.2">
      <c r="A717" s="55">
        <v>31215</v>
      </c>
      <c r="B717" s="87" t="s">
        <v>1411</v>
      </c>
      <c r="C717" s="52" t="s">
        <v>1412</v>
      </c>
      <c r="D717" s="244">
        <v>704106</v>
      </c>
      <c r="E717" s="244">
        <v>703812.03</v>
      </c>
      <c r="F717" s="54">
        <f t="shared" si="188"/>
        <v>99.958249184071718</v>
      </c>
    </row>
    <row r="718" spans="1:6" ht="12.75" customHeight="1" x14ac:dyDescent="0.2">
      <c r="A718" s="55">
        <v>32121</v>
      </c>
      <c r="B718" s="87" t="s">
        <v>1413</v>
      </c>
      <c r="C718" s="52" t="s">
        <v>1414</v>
      </c>
      <c r="D718" s="244">
        <v>5594880</v>
      </c>
      <c r="E718" s="244">
        <v>6043254.2800000003</v>
      </c>
      <c r="F718" s="54">
        <f t="shared" si="188"/>
        <v>108.01401066689544</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765720</v>
      </c>
      <c r="E720" s="244">
        <v>900666.4</v>
      </c>
      <c r="F720" s="54">
        <f t="shared" si="188"/>
        <v>117.62346549652617</v>
      </c>
    </row>
    <row r="721" spans="1:6" ht="12.75" customHeight="1" x14ac:dyDescent="0.2">
      <c r="A721" s="55" t="s">
        <v>1419</v>
      </c>
      <c r="B721" s="87" t="s">
        <v>1420</v>
      </c>
      <c r="C721" s="52" t="s">
        <v>1419</v>
      </c>
      <c r="D721" s="244">
        <v>3586273</v>
      </c>
      <c r="E721" s="244">
        <v>4362142.8</v>
      </c>
      <c r="F721" s="54">
        <f t="shared" si="188"/>
        <v>121.63443218070682</v>
      </c>
    </row>
    <row r="722" spans="1:6" ht="12.75" customHeight="1" x14ac:dyDescent="0.2">
      <c r="A722" s="55" t="s">
        <v>1421</v>
      </c>
      <c r="B722" s="87" t="s">
        <v>1422</v>
      </c>
      <c r="C722" s="52" t="s">
        <v>1421</v>
      </c>
      <c r="D722" s="244">
        <v>709109</v>
      </c>
      <c r="E722" s="244">
        <v>1025931.86</v>
      </c>
      <c r="F722" s="54">
        <f t="shared" si="188"/>
        <v>144.67900703558973</v>
      </c>
    </row>
    <row r="723" spans="1:6" ht="12.75" customHeight="1" x14ac:dyDescent="0.2">
      <c r="A723" s="55" t="s">
        <v>1423</v>
      </c>
      <c r="B723" s="87" t="s">
        <v>1424</v>
      </c>
      <c r="C723" s="52" t="s">
        <v>1423</v>
      </c>
      <c r="D723" s="244">
        <v>2602959</v>
      </c>
      <c r="E723" s="244">
        <v>2529907.87</v>
      </c>
      <c r="F723" s="54">
        <f t="shared" si="188"/>
        <v>97.193535126753829</v>
      </c>
    </row>
    <row r="724" spans="1:6" ht="12.75" customHeight="1" x14ac:dyDescent="0.2">
      <c r="A724" s="55" t="s">
        <v>1425</v>
      </c>
      <c r="B724" s="87" t="s">
        <v>1426</v>
      </c>
      <c r="C724" s="52" t="s">
        <v>1425</v>
      </c>
      <c r="D724" s="244">
        <v>2881508</v>
      </c>
      <c r="E724" s="244">
        <v>4814506.55</v>
      </c>
      <c r="F724" s="54">
        <f t="shared" si="188"/>
        <v>167.08287986706961</v>
      </c>
    </row>
    <row r="725" spans="1:6" ht="12.75" customHeight="1" x14ac:dyDescent="0.2">
      <c r="A725" s="55">
        <v>32911</v>
      </c>
      <c r="B725" s="87" t="s">
        <v>1427</v>
      </c>
      <c r="C725" s="52" t="s">
        <v>1428</v>
      </c>
      <c r="D725" s="244">
        <v>1645258</v>
      </c>
      <c r="E725" s="244">
        <v>1529633.66</v>
      </c>
      <c r="F725" s="54">
        <f t="shared" ref="F725:F979" si="190">IF(D725&lt;&gt;0,IF(E725/D725&gt;=100,"&gt;&gt;100",E725/D725*100),"-")</f>
        <v>92.972266963600831</v>
      </c>
    </row>
    <row r="726" spans="1:6" ht="12.75" customHeight="1" x14ac:dyDescent="0.2">
      <c r="A726" s="55" t="s">
        <v>1429</v>
      </c>
      <c r="B726" s="87" t="s">
        <v>1430</v>
      </c>
      <c r="C726" s="52" t="s">
        <v>1429</v>
      </c>
      <c r="D726" s="244">
        <v>118665</v>
      </c>
      <c r="E726" s="244">
        <v>139441.32</v>
      </c>
      <c r="F726" s="54">
        <f t="shared" si="190"/>
        <v>117.5083807356845</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0</v>
      </c>
      <c r="E739" s="244">
        <v>0</v>
      </c>
      <c r="F739" s="54" t="str">
        <f t="shared" si="190"/>
        <v>-</v>
      </c>
    </row>
    <row r="740" spans="1:6" ht="12.75" customHeight="1" x14ac:dyDescent="0.2">
      <c r="A740" s="55">
        <v>34223</v>
      </c>
      <c r="B740" s="87" t="s">
        <v>1457</v>
      </c>
      <c r="C740" s="52" t="s">
        <v>1458</v>
      </c>
      <c r="D740" s="244">
        <v>0</v>
      </c>
      <c r="E740" s="244">
        <v>0</v>
      </c>
      <c r="F740" s="54" t="str">
        <f t="shared" si="190"/>
        <v>-</v>
      </c>
    </row>
    <row r="741" spans="1:6" ht="24" x14ac:dyDescent="0.2">
      <c r="A741" s="55">
        <v>34224</v>
      </c>
      <c r="B741" s="87" t="s">
        <v>1459</v>
      </c>
      <c r="C741" s="52" t="s">
        <v>1460</v>
      </c>
      <c r="D741" s="244">
        <v>0</v>
      </c>
      <c r="E741" s="244">
        <v>0</v>
      </c>
      <c r="F741" s="54" t="str">
        <f t="shared" si="190"/>
        <v>-</v>
      </c>
    </row>
    <row r="742" spans="1:6" ht="24" x14ac:dyDescent="0.2">
      <c r="A742" s="55">
        <v>34233</v>
      </c>
      <c r="B742" s="87" t="s">
        <v>1461</v>
      </c>
      <c r="C742" s="52" t="s">
        <v>1462</v>
      </c>
      <c r="D742" s="244">
        <v>2673569</v>
      </c>
      <c r="E742" s="244">
        <v>2073080.01</v>
      </c>
      <c r="F742" s="54">
        <f t="shared" si="190"/>
        <v>77.539798299576333</v>
      </c>
    </row>
    <row r="743" spans="1:6" ht="24" x14ac:dyDescent="0.2">
      <c r="A743" s="55">
        <v>34234</v>
      </c>
      <c r="B743" s="234" t="s">
        <v>1463</v>
      </c>
      <c r="C743" s="52" t="s">
        <v>1464</v>
      </c>
      <c r="D743" s="244">
        <v>0</v>
      </c>
      <c r="E743" s="244">
        <v>0</v>
      </c>
      <c r="F743" s="54" t="str">
        <f t="shared" si="190"/>
        <v>-</v>
      </c>
    </row>
    <row r="744" spans="1:6" ht="24" x14ac:dyDescent="0.2">
      <c r="A744" s="55">
        <v>34235</v>
      </c>
      <c r="B744" s="234" t="s">
        <v>1465</v>
      </c>
      <c r="C744" s="52" t="s">
        <v>1466</v>
      </c>
      <c r="D744" s="244">
        <v>0</v>
      </c>
      <c r="E744" s="244">
        <v>0</v>
      </c>
      <c r="F744" s="54" t="str">
        <f t="shared" si="190"/>
        <v>-</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4" x14ac:dyDescent="0.2">
      <c r="A748" s="55">
        <v>34273</v>
      </c>
      <c r="B748" s="87" t="s">
        <v>1473</v>
      </c>
      <c r="C748" s="52" t="s">
        <v>1474</v>
      </c>
      <c r="D748" s="244">
        <v>3813</v>
      </c>
      <c r="E748" s="244">
        <v>2400.75</v>
      </c>
      <c r="F748" s="54">
        <f t="shared" si="190"/>
        <v>62.962234461054287</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4" x14ac:dyDescent="0.2">
      <c r="A756" s="55">
        <v>34286</v>
      </c>
      <c r="B756" s="234" t="s">
        <v>1489</v>
      </c>
      <c r="C756" s="52" t="s">
        <v>1490</v>
      </c>
      <c r="D756" s="244">
        <v>0</v>
      </c>
      <c r="E756" s="244">
        <v>0</v>
      </c>
      <c r="F756" s="54" t="str">
        <f t="shared" si="190"/>
        <v>-</v>
      </c>
    </row>
    <row r="757" spans="1:6" ht="24"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100000</v>
      </c>
      <c r="E759" s="244">
        <v>201971.82</v>
      </c>
      <c r="F759" s="54">
        <f t="shared" si="190"/>
        <v>201.97182000000004</v>
      </c>
    </row>
    <row r="760" spans="1:6" ht="12.75" customHeight="1" x14ac:dyDescent="0.2">
      <c r="A760" s="55">
        <v>35232</v>
      </c>
      <c r="B760" s="87" t="s">
        <v>1497</v>
      </c>
      <c r="C760" s="52" t="s">
        <v>1498</v>
      </c>
      <c r="D760" s="244">
        <v>189414</v>
      </c>
      <c r="E760" s="244">
        <v>174797.06</v>
      </c>
      <c r="F760" s="54">
        <f t="shared" si="190"/>
        <v>92.283073056901813</v>
      </c>
    </row>
    <row r="761" spans="1:6" ht="12.75" customHeight="1" x14ac:dyDescent="0.2">
      <c r="A761" s="55">
        <v>36313</v>
      </c>
      <c r="B761" s="87" t="s">
        <v>1499</v>
      </c>
      <c r="C761" s="52" t="s">
        <v>1500</v>
      </c>
      <c r="D761" s="244">
        <v>0</v>
      </c>
      <c r="E761" s="244">
        <v>0</v>
      </c>
      <c r="F761" s="54" t="str">
        <f t="shared" si="190"/>
        <v>-</v>
      </c>
    </row>
    <row r="762" spans="1:6" ht="12.75" customHeight="1" x14ac:dyDescent="0.2">
      <c r="A762" s="55">
        <v>36314</v>
      </c>
      <c r="B762" s="87" t="s">
        <v>1501</v>
      </c>
      <c r="C762" s="52" t="s">
        <v>1502</v>
      </c>
      <c r="D762" s="244">
        <v>0</v>
      </c>
      <c r="E762" s="244">
        <v>5244.03</v>
      </c>
      <c r="F762" s="54" t="str">
        <f t="shared" si="190"/>
        <v>-</v>
      </c>
    </row>
    <row r="763" spans="1:6" ht="12.75" customHeight="1" x14ac:dyDescent="0.2">
      <c r="A763" s="55">
        <v>36315</v>
      </c>
      <c r="B763" s="87" t="s">
        <v>1503</v>
      </c>
      <c r="C763" s="52" t="s">
        <v>1504</v>
      </c>
      <c r="D763" s="244">
        <v>0</v>
      </c>
      <c r="E763" s="244">
        <v>0</v>
      </c>
      <c r="F763" s="54" t="str">
        <f t="shared" si="190"/>
        <v>-</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18450</v>
      </c>
      <c r="E766" s="244">
        <v>46875</v>
      </c>
      <c r="F766" s="54">
        <f t="shared" si="190"/>
        <v>254.0650406504065</v>
      </c>
    </row>
    <row r="767" spans="1:6" ht="24" x14ac:dyDescent="0.2">
      <c r="A767" s="55">
        <v>36319</v>
      </c>
      <c r="B767" s="234" t="s">
        <v>1511</v>
      </c>
      <c r="C767" s="52" t="s">
        <v>1512</v>
      </c>
      <c r="D767" s="244">
        <v>53375</v>
      </c>
      <c r="E767" s="244">
        <v>96100</v>
      </c>
      <c r="F767" s="54">
        <f t="shared" si="190"/>
        <v>180.04683840749414</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0</v>
      </c>
      <c r="E769" s="244">
        <v>47654.31</v>
      </c>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v>0</v>
      </c>
      <c r="E772" s="244">
        <v>0</v>
      </c>
      <c r="F772" s="54" t="str">
        <f t="shared" si="190"/>
        <v>-</v>
      </c>
    </row>
    <row r="773" spans="1:6" ht="24" x14ac:dyDescent="0.2">
      <c r="A773" s="55">
        <v>36328</v>
      </c>
      <c r="B773" s="87" t="s">
        <v>1523</v>
      </c>
      <c r="C773" s="52" t="s">
        <v>1524</v>
      </c>
      <c r="D773" s="244">
        <v>1180721</v>
      </c>
      <c r="E773" s="244">
        <v>2550397.69</v>
      </c>
      <c r="F773" s="54">
        <f t="shared" si="190"/>
        <v>216.00341570955374</v>
      </c>
    </row>
    <row r="774" spans="1:6" ht="24" x14ac:dyDescent="0.2">
      <c r="A774" s="55">
        <v>36329</v>
      </c>
      <c r="B774" s="234" t="s">
        <v>1525</v>
      </c>
      <c r="C774" s="52" t="s">
        <v>1526</v>
      </c>
      <c r="D774" s="244">
        <v>0</v>
      </c>
      <c r="E774" s="244">
        <v>0</v>
      </c>
      <c r="F774" s="54" t="str">
        <f t="shared" si="190"/>
        <v>-</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4" x14ac:dyDescent="0.2">
      <c r="A779" s="55" t="s">
        <v>1535</v>
      </c>
      <c r="B779" s="234" t="s">
        <v>1536</v>
      </c>
      <c r="C779" s="56" t="s">
        <v>1535</v>
      </c>
      <c r="D779" s="244">
        <v>0</v>
      </c>
      <c r="E779" s="244">
        <v>0</v>
      </c>
      <c r="F779" s="54" t="str">
        <f t="shared" si="190"/>
        <v>-</v>
      </c>
    </row>
    <row r="780" spans="1:6" ht="24"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24"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4" x14ac:dyDescent="0.2">
      <c r="A785" s="55" t="s">
        <v>1547</v>
      </c>
      <c r="B785" s="234" t="s">
        <v>1548</v>
      </c>
      <c r="C785" s="56" t="s">
        <v>1547</v>
      </c>
      <c r="D785" s="244">
        <v>0</v>
      </c>
      <c r="E785" s="244">
        <v>0</v>
      </c>
      <c r="F785" s="54" t="str">
        <f t="shared" si="190"/>
        <v>-</v>
      </c>
    </row>
    <row r="786" spans="1:6" ht="24" x14ac:dyDescent="0.2">
      <c r="A786" s="55" t="s">
        <v>1549</v>
      </c>
      <c r="B786" s="234" t="s">
        <v>1550</v>
      </c>
      <c r="C786" s="56" t="s">
        <v>1549</v>
      </c>
      <c r="D786" s="244">
        <v>0</v>
      </c>
      <c r="E786" s="244">
        <v>0</v>
      </c>
      <c r="F786" s="54" t="str">
        <f t="shared" si="190"/>
        <v>-</v>
      </c>
    </row>
    <row r="787" spans="1:6" ht="24" x14ac:dyDescent="0.2">
      <c r="A787" s="55" t="s">
        <v>1551</v>
      </c>
      <c r="B787" s="234" t="s">
        <v>1552</v>
      </c>
      <c r="C787" s="56" t="s">
        <v>1551</v>
      </c>
      <c r="D787" s="244">
        <v>0</v>
      </c>
      <c r="E787" s="244">
        <v>0</v>
      </c>
      <c r="F787" s="54" t="str">
        <f t="shared" si="190"/>
        <v>-</v>
      </c>
    </row>
    <row r="788" spans="1:6" ht="24" x14ac:dyDescent="0.2">
      <c r="A788" s="55" t="s">
        <v>1553</v>
      </c>
      <c r="B788" s="234" t="s">
        <v>1554</v>
      </c>
      <c r="C788" s="56" t="s">
        <v>1553</v>
      </c>
      <c r="D788" s="244">
        <v>0</v>
      </c>
      <c r="E788" s="244">
        <v>0</v>
      </c>
      <c r="F788" s="54" t="str">
        <f t="shared" si="190"/>
        <v>-</v>
      </c>
    </row>
    <row r="789" spans="1:6" ht="24" x14ac:dyDescent="0.2">
      <c r="A789" s="55" t="s">
        <v>1555</v>
      </c>
      <c r="B789" s="234" t="s">
        <v>1556</v>
      </c>
      <c r="C789" s="56" t="s">
        <v>1555</v>
      </c>
      <c r="D789" s="244">
        <v>0</v>
      </c>
      <c r="E789" s="244">
        <v>0</v>
      </c>
      <c r="F789" s="54" t="str">
        <f t="shared" si="190"/>
        <v>-</v>
      </c>
    </row>
    <row r="790" spans="1:6" ht="24" x14ac:dyDescent="0.2">
      <c r="A790" s="55" t="s">
        <v>1557</v>
      </c>
      <c r="B790" s="87" t="s">
        <v>1558</v>
      </c>
      <c r="C790" s="52" t="s">
        <v>1557</v>
      </c>
      <c r="D790" s="244">
        <v>0</v>
      </c>
      <c r="E790" s="244">
        <v>0</v>
      </c>
      <c r="F790" s="54" t="str">
        <f t="shared" si="190"/>
        <v>-</v>
      </c>
    </row>
    <row r="791" spans="1:6" ht="24" x14ac:dyDescent="0.2">
      <c r="A791" s="55" t="s">
        <v>1559</v>
      </c>
      <c r="B791" s="87" t="s">
        <v>1560</v>
      </c>
      <c r="C791" s="52" t="s">
        <v>1559</v>
      </c>
      <c r="D791" s="244">
        <v>0</v>
      </c>
      <c r="E791" s="244">
        <v>0</v>
      </c>
      <c r="F791" s="54" t="str">
        <f t="shared" si="190"/>
        <v>-</v>
      </c>
    </row>
    <row r="792" spans="1:6" ht="24" x14ac:dyDescent="0.2">
      <c r="A792" s="55" t="s">
        <v>1561</v>
      </c>
      <c r="B792" s="87" t="s">
        <v>1562</v>
      </c>
      <c r="C792" s="52" t="s">
        <v>1561</v>
      </c>
      <c r="D792" s="244">
        <v>0</v>
      </c>
      <c r="E792" s="244">
        <v>0</v>
      </c>
      <c r="F792" s="54" t="str">
        <f t="shared" si="190"/>
        <v>-</v>
      </c>
    </row>
    <row r="793" spans="1:6" ht="24"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4" x14ac:dyDescent="0.2">
      <c r="A797" s="55" t="s">
        <v>1571</v>
      </c>
      <c r="B797" s="87" t="s">
        <v>1572</v>
      </c>
      <c r="C797" s="52" t="s">
        <v>1571</v>
      </c>
      <c r="D797" s="244">
        <v>0</v>
      </c>
      <c r="E797" s="244">
        <v>0</v>
      </c>
      <c r="F797" s="54" t="str">
        <f t="shared" si="190"/>
        <v>-</v>
      </c>
    </row>
    <row r="798" spans="1:6" ht="24" x14ac:dyDescent="0.2">
      <c r="A798" s="55" t="s">
        <v>1573</v>
      </c>
      <c r="B798" s="87" t="s">
        <v>1574</v>
      </c>
      <c r="C798" s="52" t="s">
        <v>1573</v>
      </c>
      <c r="D798" s="244">
        <v>0</v>
      </c>
      <c r="E798" s="244">
        <v>0</v>
      </c>
      <c r="F798" s="54" t="str">
        <f t="shared" si="190"/>
        <v>-</v>
      </c>
    </row>
    <row r="799" spans="1:6" ht="24" x14ac:dyDescent="0.2">
      <c r="A799" s="55" t="s">
        <v>1575</v>
      </c>
      <c r="B799" s="87" t="s">
        <v>1576</v>
      </c>
      <c r="C799" s="52" t="s">
        <v>1575</v>
      </c>
      <c r="D799" s="244">
        <v>0</v>
      </c>
      <c r="E799" s="244">
        <v>0</v>
      </c>
      <c r="F799" s="54" t="str">
        <f t="shared" si="190"/>
        <v>-</v>
      </c>
    </row>
    <row r="800" spans="1:6" ht="24" x14ac:dyDescent="0.2">
      <c r="A800" s="55" t="s">
        <v>1577</v>
      </c>
      <c r="B800" s="87" t="s">
        <v>1578</v>
      </c>
      <c r="C800" s="52" t="s">
        <v>1577</v>
      </c>
      <c r="D800" s="244">
        <v>0</v>
      </c>
      <c r="E800" s="244">
        <v>0</v>
      </c>
      <c r="F800" s="54" t="str">
        <f t="shared" si="190"/>
        <v>-</v>
      </c>
    </row>
    <row r="801" spans="1:6" ht="24" x14ac:dyDescent="0.2">
      <c r="A801" s="55" t="s">
        <v>1579</v>
      </c>
      <c r="B801" s="87" t="s">
        <v>1580</v>
      </c>
      <c r="C801" s="52" t="s">
        <v>1579</v>
      </c>
      <c r="D801" s="244">
        <v>0</v>
      </c>
      <c r="E801" s="244">
        <v>0</v>
      </c>
      <c r="F801" s="54" t="str">
        <f t="shared" si="190"/>
        <v>-</v>
      </c>
    </row>
    <row r="802" spans="1:6" ht="24" x14ac:dyDescent="0.2">
      <c r="A802" s="55" t="s">
        <v>1581</v>
      </c>
      <c r="B802" s="87" t="s">
        <v>1582</v>
      </c>
      <c r="C802" s="52" t="s">
        <v>1581</v>
      </c>
      <c r="D802" s="244">
        <v>0</v>
      </c>
      <c r="E802" s="244">
        <v>0</v>
      </c>
      <c r="F802" s="54" t="str">
        <f t="shared" si="190"/>
        <v>-</v>
      </c>
    </row>
    <row r="803" spans="1:6" ht="24"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0</v>
      </c>
      <c r="F815" s="54" t="str">
        <f t="shared" si="190"/>
        <v>-</v>
      </c>
    </row>
    <row r="816" spans="1:6" ht="12.75" customHeight="1" x14ac:dyDescent="0.2">
      <c r="A816" s="55" t="s">
        <v>1609</v>
      </c>
      <c r="B816" s="87" t="s">
        <v>1610</v>
      </c>
      <c r="C816" s="52" t="s">
        <v>1609</v>
      </c>
      <c r="D816" s="244">
        <v>2909288</v>
      </c>
      <c r="E816" s="244">
        <v>2635937.65</v>
      </c>
      <c r="F816" s="54">
        <f t="shared" si="190"/>
        <v>90.604218282961327</v>
      </c>
    </row>
    <row r="817" spans="1:6" ht="12.75" customHeight="1" x14ac:dyDescent="0.2">
      <c r="A817" s="55" t="s">
        <v>1611</v>
      </c>
      <c r="B817" s="87" t="s">
        <v>1612</v>
      </c>
      <c r="C817" s="52" t="s">
        <v>1611</v>
      </c>
      <c r="D817" s="244">
        <v>0</v>
      </c>
      <c r="E817" s="244">
        <v>0</v>
      </c>
      <c r="F817" s="54" t="str">
        <f t="shared" si="190"/>
        <v>-</v>
      </c>
    </row>
    <row r="818" spans="1:6" ht="12.75" customHeight="1" x14ac:dyDescent="0.2">
      <c r="A818" s="55" t="s">
        <v>1613</v>
      </c>
      <c r="B818" s="87" t="s">
        <v>1614</v>
      </c>
      <c r="C818" s="52" t="s">
        <v>1613</v>
      </c>
      <c r="D818" s="244">
        <v>0</v>
      </c>
      <c r="E818" s="244">
        <v>0</v>
      </c>
      <c r="F818" s="54" t="str">
        <f t="shared" si="190"/>
        <v>-</v>
      </c>
    </row>
    <row r="819" spans="1:6" ht="12.75" customHeight="1" x14ac:dyDescent="0.2">
      <c r="A819" s="55">
        <v>37215</v>
      </c>
      <c r="B819" s="87" t="s">
        <v>1615</v>
      </c>
      <c r="C819" s="52" t="s">
        <v>1616</v>
      </c>
      <c r="D819" s="244">
        <v>955600</v>
      </c>
      <c r="E819" s="244">
        <v>919086.1</v>
      </c>
      <c r="F819" s="54">
        <f t="shared" si="190"/>
        <v>96.178955629970702</v>
      </c>
    </row>
    <row r="820" spans="1:6" ht="24"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1899000</v>
      </c>
      <c r="E821" s="244">
        <v>1495000</v>
      </c>
      <c r="F821" s="54">
        <f t="shared" si="190"/>
        <v>78.725645076355974</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3465641</v>
      </c>
      <c r="E823" s="244">
        <v>3959814.54</v>
      </c>
      <c r="F823" s="54">
        <f t="shared" si="190"/>
        <v>114.25922477256012</v>
      </c>
    </row>
    <row r="824" spans="1:6" ht="12.75" customHeight="1" x14ac:dyDescent="0.2">
      <c r="A824" s="55">
        <v>37221</v>
      </c>
      <c r="B824" s="87" t="s">
        <v>1625</v>
      </c>
      <c r="C824" s="52" t="s">
        <v>1626</v>
      </c>
      <c r="D824" s="244">
        <v>465979</v>
      </c>
      <c r="E824" s="244">
        <v>464444.96</v>
      </c>
      <c r="F824" s="54">
        <f t="shared" si="190"/>
        <v>99.670792031400552</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3494076</v>
      </c>
      <c r="E826" s="244">
        <v>2508359.37</v>
      </c>
      <c r="F826" s="54">
        <f t="shared" si="190"/>
        <v>71.78891844367439</v>
      </c>
    </row>
    <row r="827" spans="1:6" ht="12.75" customHeight="1" x14ac:dyDescent="0.2">
      <c r="A827" s="55" t="s">
        <v>1630</v>
      </c>
      <c r="B827" s="87" t="s">
        <v>1631</v>
      </c>
      <c r="C827" s="52" t="s">
        <v>1630</v>
      </c>
      <c r="D827" s="244">
        <v>1309235</v>
      </c>
      <c r="E827" s="244">
        <v>1458247.48</v>
      </c>
      <c r="F827" s="54">
        <f t="shared" si="190"/>
        <v>111.38164500643506</v>
      </c>
    </row>
    <row r="828" spans="1:6" ht="12.75" customHeight="1" x14ac:dyDescent="0.2">
      <c r="A828" s="55" t="s">
        <v>1632</v>
      </c>
      <c r="B828" s="87" t="s">
        <v>1633</v>
      </c>
      <c r="C828" s="52" t="s">
        <v>1632</v>
      </c>
      <c r="D828" s="244">
        <v>1321120</v>
      </c>
      <c r="E828" s="244">
        <v>1480414.63</v>
      </c>
      <c r="F828" s="54">
        <f t="shared" si="190"/>
        <v>112.05754435630372</v>
      </c>
    </row>
    <row r="829" spans="1:6" ht="12.75" customHeight="1" x14ac:dyDescent="0.2">
      <c r="A829" s="55">
        <v>38117</v>
      </c>
      <c r="B829" s="87" t="s">
        <v>1634</v>
      </c>
      <c r="C829" s="52" t="s">
        <v>1635</v>
      </c>
      <c r="D829" s="244">
        <v>7379</v>
      </c>
      <c r="E829" s="244">
        <v>34900</v>
      </c>
      <c r="F829" s="54">
        <f t="shared" si="190"/>
        <v>472.96381623526224</v>
      </c>
    </row>
    <row r="830" spans="1:6" ht="12.75" customHeight="1" x14ac:dyDescent="0.2">
      <c r="A830" s="55">
        <v>38612</v>
      </c>
      <c r="B830" s="87" t="s">
        <v>1636</v>
      </c>
      <c r="C830" s="52" t="s">
        <v>1637</v>
      </c>
      <c r="D830" s="244">
        <v>23759989</v>
      </c>
      <c r="E830" s="244">
        <v>21186509.629999999</v>
      </c>
      <c r="F830" s="54">
        <f t="shared" si="190"/>
        <v>89.168852855950391</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1958821</v>
      </c>
      <c r="E834" s="244">
        <v>1160000</v>
      </c>
      <c r="F834" s="54">
        <f t="shared" si="190"/>
        <v>59.219295688580019</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0</v>
      </c>
      <c r="F841" s="54" t="str">
        <f t="shared" si="190"/>
        <v>-</v>
      </c>
    </row>
    <row r="842" spans="1:6" ht="12.75" customHeight="1" x14ac:dyDescent="0.2">
      <c r="A842" s="55" t="s">
        <v>1660</v>
      </c>
      <c r="B842" s="87" t="s">
        <v>1661</v>
      </c>
      <c r="C842" s="52" t="s">
        <v>1660</v>
      </c>
      <c r="D842" s="244">
        <v>0</v>
      </c>
      <c r="E842" s="244">
        <v>0</v>
      </c>
      <c r="F842" s="54" t="str">
        <f t="shared" si="190"/>
        <v>-</v>
      </c>
    </row>
    <row r="843" spans="1:6" ht="24" x14ac:dyDescent="0.2">
      <c r="A843" s="55" t="s">
        <v>1662</v>
      </c>
      <c r="B843" s="87" t="s">
        <v>1663</v>
      </c>
      <c r="C843" s="56" t="s">
        <v>1662</v>
      </c>
      <c r="D843" s="244">
        <v>0</v>
      </c>
      <c r="E843" s="244">
        <v>0</v>
      </c>
      <c r="F843" s="54" t="str">
        <f t="shared" si="190"/>
        <v>-</v>
      </c>
    </row>
    <row r="844" spans="1:6" ht="24"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4" x14ac:dyDescent="0.2">
      <c r="A846" s="55">
        <v>81212</v>
      </c>
      <c r="B846" s="87" t="s">
        <v>1668</v>
      </c>
      <c r="C846" s="52" t="s">
        <v>1669</v>
      </c>
      <c r="D846" s="244">
        <v>0</v>
      </c>
      <c r="E846" s="244">
        <v>0</v>
      </c>
      <c r="F846" s="54" t="str">
        <f t="shared" si="190"/>
        <v>-</v>
      </c>
    </row>
    <row r="847" spans="1:6" ht="12.75" customHeight="1" x14ac:dyDescent="0.2">
      <c r="A847" s="55">
        <v>81322</v>
      </c>
      <c r="B847" s="87" t="s">
        <v>1670</v>
      </c>
      <c r="C847" s="52" t="s">
        <v>1671</v>
      </c>
      <c r="D847" s="244">
        <v>0</v>
      </c>
      <c r="E847" s="244">
        <v>0</v>
      </c>
      <c r="F847" s="54" t="str">
        <f t="shared" si="190"/>
        <v>-</v>
      </c>
    </row>
    <row r="848" spans="1:6" ht="24" x14ac:dyDescent="0.2">
      <c r="A848" s="55">
        <v>81332</v>
      </c>
      <c r="B848" s="87" t="s">
        <v>1672</v>
      </c>
      <c r="C848" s="52" t="s">
        <v>1673</v>
      </c>
      <c r="D848" s="244">
        <v>0</v>
      </c>
      <c r="E848" s="244">
        <v>0</v>
      </c>
      <c r="F848" s="54" t="str">
        <f t="shared" si="190"/>
        <v>-</v>
      </c>
    </row>
    <row r="849" spans="1:6" ht="24"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0</v>
      </c>
      <c r="E851" s="244">
        <v>0</v>
      </c>
      <c r="F851" s="54" t="str">
        <f t="shared" si="190"/>
        <v>-</v>
      </c>
    </row>
    <row r="852" spans="1:6" ht="24" x14ac:dyDescent="0.2">
      <c r="A852" s="55">
        <v>81532</v>
      </c>
      <c r="B852" s="234" t="s">
        <v>1680</v>
      </c>
      <c r="C852" s="52" t="s">
        <v>1681</v>
      </c>
      <c r="D852" s="244">
        <v>0</v>
      </c>
      <c r="E852" s="244">
        <v>0</v>
      </c>
      <c r="F852" s="54" t="str">
        <f t="shared" si="190"/>
        <v>-</v>
      </c>
    </row>
    <row r="853" spans="1:6" ht="24" x14ac:dyDescent="0.2">
      <c r="A853" s="55">
        <v>81542</v>
      </c>
      <c r="B853" s="234" t="s">
        <v>1682</v>
      </c>
      <c r="C853" s="52" t="s">
        <v>1683</v>
      </c>
      <c r="D853" s="244">
        <v>0</v>
      </c>
      <c r="E853" s="244">
        <v>0</v>
      </c>
      <c r="F853" s="54" t="str">
        <f t="shared" si="190"/>
        <v>-</v>
      </c>
    </row>
    <row r="854" spans="1:6" ht="24" x14ac:dyDescent="0.2">
      <c r="A854" s="55">
        <v>81552</v>
      </c>
      <c r="B854" s="87" t="s">
        <v>1684</v>
      </c>
      <c r="C854" s="52" t="s">
        <v>1685</v>
      </c>
      <c r="D854" s="244">
        <v>0</v>
      </c>
      <c r="E854" s="244">
        <v>0</v>
      </c>
      <c r="F854" s="54" t="str">
        <f t="shared" si="190"/>
        <v>-</v>
      </c>
    </row>
    <row r="855" spans="1:6" ht="24" x14ac:dyDescent="0.2">
      <c r="A855" s="55">
        <v>81631</v>
      </c>
      <c r="B855" s="234" t="s">
        <v>1686</v>
      </c>
      <c r="C855" s="52" t="s">
        <v>1687</v>
      </c>
      <c r="D855" s="244">
        <v>0</v>
      </c>
      <c r="E855" s="244">
        <v>0</v>
      </c>
      <c r="F855" s="54" t="str">
        <f t="shared" si="190"/>
        <v>-</v>
      </c>
    </row>
    <row r="856" spans="1:6" ht="24" x14ac:dyDescent="0.2">
      <c r="A856" s="55">
        <v>81632</v>
      </c>
      <c r="B856" s="87" t="s">
        <v>1688</v>
      </c>
      <c r="C856" s="52" t="s">
        <v>1689</v>
      </c>
      <c r="D856" s="244">
        <v>0</v>
      </c>
      <c r="E856" s="244">
        <v>0</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4" x14ac:dyDescent="0.2">
      <c r="A869" s="55">
        <v>81761</v>
      </c>
      <c r="B869" s="234" t="s">
        <v>1714</v>
      </c>
      <c r="C869" s="52" t="s">
        <v>1715</v>
      </c>
      <c r="D869" s="244">
        <v>0</v>
      </c>
      <c r="E869" s="244">
        <v>0</v>
      </c>
      <c r="F869" s="54" t="str">
        <f t="shared" si="190"/>
        <v>-</v>
      </c>
    </row>
    <row r="870" spans="1:6" ht="24" x14ac:dyDescent="0.2">
      <c r="A870" s="55">
        <v>81762</v>
      </c>
      <c r="B870" s="234" t="s">
        <v>1716</v>
      </c>
      <c r="C870" s="52" t="s">
        <v>1717</v>
      </c>
      <c r="D870" s="244">
        <v>0</v>
      </c>
      <c r="E870" s="244">
        <v>0</v>
      </c>
      <c r="F870" s="54" t="str">
        <f t="shared" si="190"/>
        <v>-</v>
      </c>
    </row>
    <row r="871" spans="1:6" ht="24" x14ac:dyDescent="0.2">
      <c r="A871" s="55">
        <v>81771</v>
      </c>
      <c r="B871" s="87" t="s">
        <v>1718</v>
      </c>
      <c r="C871" s="52" t="s">
        <v>1719</v>
      </c>
      <c r="D871" s="244">
        <v>0</v>
      </c>
      <c r="E871" s="244">
        <v>0</v>
      </c>
      <c r="F871" s="54" t="str">
        <f t="shared" si="190"/>
        <v>-</v>
      </c>
    </row>
    <row r="872" spans="1:6" ht="24"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0</v>
      </c>
      <c r="E879" s="244">
        <v>0</v>
      </c>
      <c r="F879" s="54" t="str">
        <f t="shared" si="190"/>
        <v>-</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24" x14ac:dyDescent="0.2">
      <c r="A882" s="55">
        <v>84242</v>
      </c>
      <c r="B882" s="87" t="s">
        <v>1740</v>
      </c>
      <c r="C882" s="52" t="s">
        <v>1741</v>
      </c>
      <c r="D882" s="244">
        <v>0</v>
      </c>
      <c r="E882" s="244">
        <v>0</v>
      </c>
      <c r="F882" s="54" t="str">
        <f t="shared" si="190"/>
        <v>-</v>
      </c>
    </row>
    <row r="883" spans="1:6" ht="24"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24" x14ac:dyDescent="0.2">
      <c r="A885" s="55">
        <v>84431</v>
      </c>
      <c r="B885" s="87" t="s">
        <v>1746</v>
      </c>
      <c r="C885" s="52" t="s">
        <v>1747</v>
      </c>
      <c r="D885" s="244">
        <v>0</v>
      </c>
      <c r="E885" s="244">
        <v>0</v>
      </c>
      <c r="F885" s="54" t="str">
        <f t="shared" si="190"/>
        <v>-</v>
      </c>
    </row>
    <row r="886" spans="1:6" ht="24" x14ac:dyDescent="0.2">
      <c r="A886" s="55">
        <v>84432</v>
      </c>
      <c r="B886" s="87" t="s">
        <v>1748</v>
      </c>
      <c r="C886" s="52" t="s">
        <v>1749</v>
      </c>
      <c r="D886" s="244">
        <v>32894132</v>
      </c>
      <c r="E886" s="244">
        <v>185386789.83000001</v>
      </c>
      <c r="F886" s="54">
        <f t="shared" si="190"/>
        <v>563.58620385544759</v>
      </c>
    </row>
    <row r="887" spans="1:6" ht="24" x14ac:dyDescent="0.2">
      <c r="A887" s="55" t="s">
        <v>1750</v>
      </c>
      <c r="B887" s="87" t="s">
        <v>1751</v>
      </c>
      <c r="C887" s="52" t="s">
        <v>1750</v>
      </c>
      <c r="D887" s="244">
        <v>0</v>
      </c>
      <c r="E887" s="244">
        <v>0</v>
      </c>
      <c r="F887" s="54" t="str">
        <f t="shared" si="190"/>
        <v>-</v>
      </c>
    </row>
    <row r="888" spans="1:6" ht="24" x14ac:dyDescent="0.2">
      <c r="A888" s="55">
        <v>84442</v>
      </c>
      <c r="B888" s="87" t="s">
        <v>1752</v>
      </c>
      <c r="C888" s="52" t="s">
        <v>1753</v>
      </c>
      <c r="D888" s="244">
        <v>0</v>
      </c>
      <c r="E888" s="244">
        <v>0</v>
      </c>
      <c r="F888" s="54" t="str">
        <f t="shared" si="190"/>
        <v>-</v>
      </c>
    </row>
    <row r="889" spans="1:6" ht="24" x14ac:dyDescent="0.2">
      <c r="A889" s="55">
        <v>84452</v>
      </c>
      <c r="B889" s="234" t="s">
        <v>1754</v>
      </c>
      <c r="C889" s="52" t="s">
        <v>1755</v>
      </c>
      <c r="D889" s="244">
        <v>0</v>
      </c>
      <c r="E889" s="244">
        <v>0</v>
      </c>
      <c r="F889" s="54" t="str">
        <f t="shared" si="190"/>
        <v>-</v>
      </c>
    </row>
    <row r="890" spans="1:6" ht="24"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4"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0</v>
      </c>
      <c r="E900" s="244">
        <v>0</v>
      </c>
      <c r="F900" s="54" t="str">
        <f t="shared" si="190"/>
        <v>-</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4" x14ac:dyDescent="0.2">
      <c r="A910" s="55">
        <v>84761</v>
      </c>
      <c r="B910" s="234" t="s">
        <v>1796</v>
      </c>
      <c r="C910" s="52" t="s">
        <v>1797</v>
      </c>
      <c r="D910" s="244">
        <v>0</v>
      </c>
      <c r="E910" s="244">
        <v>0</v>
      </c>
      <c r="F910" s="54" t="str">
        <f t="shared" si="190"/>
        <v>-</v>
      </c>
    </row>
    <row r="911" spans="1:6" ht="24" x14ac:dyDescent="0.2">
      <c r="A911" s="55">
        <v>84762</v>
      </c>
      <c r="B911" s="234" t="s">
        <v>1798</v>
      </c>
      <c r="C911" s="52" t="s">
        <v>1799</v>
      </c>
      <c r="D911" s="244">
        <v>0</v>
      </c>
      <c r="E911" s="244">
        <v>0</v>
      </c>
      <c r="F911" s="54" t="str">
        <f t="shared" si="190"/>
        <v>-</v>
      </c>
    </row>
    <row r="912" spans="1:6" ht="24" x14ac:dyDescent="0.2">
      <c r="A912" s="55" t="s">
        <v>1800</v>
      </c>
      <c r="B912" s="87" t="s">
        <v>1801</v>
      </c>
      <c r="C912" s="52" t="s">
        <v>1800</v>
      </c>
      <c r="D912" s="244">
        <v>0</v>
      </c>
      <c r="E912" s="244">
        <v>0</v>
      </c>
      <c r="F912" s="54" t="str">
        <f t="shared" si="190"/>
        <v>-</v>
      </c>
    </row>
    <row r="913" spans="1:6" ht="24"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4"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24"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v>0</v>
      </c>
      <c r="F919" s="54" t="str">
        <f t="shared" si="190"/>
        <v>-</v>
      </c>
    </row>
    <row r="920" spans="1:6" ht="12.75" customHeight="1" x14ac:dyDescent="0.2">
      <c r="A920" s="55">
        <v>51412</v>
      </c>
      <c r="B920" s="87" t="s">
        <v>1816</v>
      </c>
      <c r="C920" s="52" t="s">
        <v>1817</v>
      </c>
      <c r="D920" s="244">
        <v>0</v>
      </c>
      <c r="E920" s="244">
        <v>0</v>
      </c>
      <c r="F920" s="54" t="str">
        <f t="shared" si="190"/>
        <v>-</v>
      </c>
    </row>
    <row r="921" spans="1:6" ht="24" x14ac:dyDescent="0.2">
      <c r="A921" s="55">
        <v>51532</v>
      </c>
      <c r="B921" s="87" t="s">
        <v>1818</v>
      </c>
      <c r="C921" s="52" t="s">
        <v>1819</v>
      </c>
      <c r="D921" s="244">
        <v>0</v>
      </c>
      <c r="E921" s="244">
        <v>0</v>
      </c>
      <c r="F921" s="54" t="str">
        <f t="shared" si="190"/>
        <v>-</v>
      </c>
    </row>
    <row r="922" spans="1:6" ht="24" x14ac:dyDescent="0.2">
      <c r="A922" s="55">
        <v>51542</v>
      </c>
      <c r="B922" s="87" t="s">
        <v>1820</v>
      </c>
      <c r="C922" s="52" t="s">
        <v>1821</v>
      </c>
      <c r="D922" s="244">
        <v>0</v>
      </c>
      <c r="E922" s="244">
        <v>0</v>
      </c>
      <c r="F922" s="54" t="str">
        <f t="shared" si="190"/>
        <v>-</v>
      </c>
    </row>
    <row r="923" spans="1:6" ht="24" x14ac:dyDescent="0.2">
      <c r="A923" s="55">
        <v>51552</v>
      </c>
      <c r="B923" s="234" t="s">
        <v>1822</v>
      </c>
      <c r="C923" s="52" t="s">
        <v>1823</v>
      </c>
      <c r="D923" s="244">
        <v>0</v>
      </c>
      <c r="E923" s="244">
        <v>0</v>
      </c>
      <c r="F923" s="54" t="str">
        <f t="shared" si="190"/>
        <v>-</v>
      </c>
    </row>
    <row r="924" spans="1:6" ht="24" x14ac:dyDescent="0.2">
      <c r="A924" s="55">
        <v>51631</v>
      </c>
      <c r="B924" s="87" t="s">
        <v>1824</v>
      </c>
      <c r="C924" s="52" t="s">
        <v>1825</v>
      </c>
      <c r="D924" s="244">
        <v>0</v>
      </c>
      <c r="E924" s="244">
        <v>0</v>
      </c>
      <c r="F924" s="54" t="str">
        <f t="shared" si="190"/>
        <v>-</v>
      </c>
    </row>
    <row r="925" spans="1:6" ht="24"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4" x14ac:dyDescent="0.2">
      <c r="A938" s="55">
        <v>51761</v>
      </c>
      <c r="B938" s="87" t="s">
        <v>1852</v>
      </c>
      <c r="C938" s="52" t="s">
        <v>1853</v>
      </c>
      <c r="D938" s="244">
        <v>0</v>
      </c>
      <c r="E938" s="244">
        <v>0</v>
      </c>
      <c r="F938" s="54" t="str">
        <f t="shared" si="190"/>
        <v>-</v>
      </c>
    </row>
    <row r="939" spans="1:6" ht="24" x14ac:dyDescent="0.2">
      <c r="A939" s="55">
        <v>51762</v>
      </c>
      <c r="B939" s="87" t="s">
        <v>1854</v>
      </c>
      <c r="C939" s="52" t="s">
        <v>1855</v>
      </c>
      <c r="D939" s="244">
        <v>0</v>
      </c>
      <c r="E939" s="244">
        <v>0</v>
      </c>
      <c r="F939" s="54" t="str">
        <f t="shared" si="190"/>
        <v>-</v>
      </c>
    </row>
    <row r="940" spans="1:6" ht="24" x14ac:dyDescent="0.2">
      <c r="A940" s="55">
        <v>51771</v>
      </c>
      <c r="B940" s="87" t="s">
        <v>1856</v>
      </c>
      <c r="C940" s="52" t="s">
        <v>1857</v>
      </c>
      <c r="D940" s="244">
        <v>0</v>
      </c>
      <c r="E940" s="244">
        <v>0</v>
      </c>
      <c r="F940" s="54" t="str">
        <f t="shared" si="190"/>
        <v>-</v>
      </c>
    </row>
    <row r="941" spans="1:6" ht="24" x14ac:dyDescent="0.2">
      <c r="A941" s="55">
        <v>51772</v>
      </c>
      <c r="B941" s="87" t="s">
        <v>1858</v>
      </c>
      <c r="C941" s="52" t="s">
        <v>1859</v>
      </c>
      <c r="D941" s="244">
        <v>0</v>
      </c>
      <c r="E941" s="244">
        <v>0</v>
      </c>
      <c r="F941" s="54" t="str">
        <f t="shared" si="190"/>
        <v>-</v>
      </c>
    </row>
    <row r="942" spans="1:6" ht="24" x14ac:dyDescent="0.2">
      <c r="A942" s="55">
        <v>54132</v>
      </c>
      <c r="B942" s="87" t="s">
        <v>1860</v>
      </c>
      <c r="C942" s="52" t="s">
        <v>1861</v>
      </c>
      <c r="D942" s="244">
        <v>0</v>
      </c>
      <c r="E942" s="244">
        <v>0</v>
      </c>
      <c r="F942" s="54" t="str">
        <f t="shared" si="190"/>
        <v>-</v>
      </c>
    </row>
    <row r="943" spans="1:6" ht="24"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24" x14ac:dyDescent="0.2">
      <c r="A945" s="55">
        <v>54162</v>
      </c>
      <c r="B945" s="87" t="s">
        <v>1866</v>
      </c>
      <c r="C945" s="52" t="s">
        <v>1867</v>
      </c>
      <c r="D945" s="244">
        <v>0</v>
      </c>
      <c r="E945" s="244">
        <v>0</v>
      </c>
      <c r="F945" s="54" t="str">
        <f t="shared" si="190"/>
        <v>-</v>
      </c>
    </row>
    <row r="946" spans="1:6" ht="24" x14ac:dyDescent="0.2">
      <c r="A946" s="55">
        <v>54221</v>
      </c>
      <c r="B946" s="234" t="s">
        <v>1868</v>
      </c>
      <c r="C946" s="52" t="s">
        <v>1869</v>
      </c>
      <c r="D946" s="244">
        <v>0</v>
      </c>
      <c r="E946" s="244">
        <v>0</v>
      </c>
      <c r="F946" s="54" t="str">
        <f t="shared" si="190"/>
        <v>-</v>
      </c>
    </row>
    <row r="947" spans="1:6" ht="24" x14ac:dyDescent="0.2">
      <c r="A947" s="55">
        <v>54222</v>
      </c>
      <c r="B947" s="234" t="s">
        <v>1870</v>
      </c>
      <c r="C947" s="52" t="s">
        <v>1871</v>
      </c>
      <c r="D947" s="244">
        <v>0</v>
      </c>
      <c r="E947" s="244">
        <v>0</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v>0</v>
      </c>
      <c r="E949" s="244">
        <v>0</v>
      </c>
      <c r="F949" s="54" t="str">
        <f t="shared" si="190"/>
        <v>-</v>
      </c>
    </row>
    <row r="950" spans="1:6" ht="24" x14ac:dyDescent="0.2">
      <c r="A950" s="55">
        <v>54242</v>
      </c>
      <c r="B950" s="87" t="s">
        <v>1876</v>
      </c>
      <c r="C950" s="52" t="s">
        <v>1877</v>
      </c>
      <c r="D950" s="244">
        <v>0</v>
      </c>
      <c r="E950" s="244">
        <v>0</v>
      </c>
      <c r="F950" s="54" t="str">
        <f t="shared" si="190"/>
        <v>-</v>
      </c>
    </row>
    <row r="951" spans="1:6" ht="24" x14ac:dyDescent="0.2">
      <c r="A951" s="55" t="s">
        <v>1878</v>
      </c>
      <c r="B951" s="87" t="s">
        <v>1879</v>
      </c>
      <c r="C951" s="52" t="s">
        <v>1878</v>
      </c>
      <c r="D951" s="244">
        <v>0</v>
      </c>
      <c r="E951" s="244">
        <v>0</v>
      </c>
      <c r="F951" s="54" t="str">
        <f t="shared" si="190"/>
        <v>-</v>
      </c>
    </row>
    <row r="952" spans="1:6" ht="24" x14ac:dyDescent="0.2">
      <c r="A952" s="55">
        <v>54312</v>
      </c>
      <c r="B952" s="234" t="s">
        <v>1880</v>
      </c>
      <c r="C952" s="52" t="s">
        <v>1881</v>
      </c>
      <c r="D952" s="244">
        <v>0</v>
      </c>
      <c r="E952" s="244">
        <v>0</v>
      </c>
      <c r="F952" s="54" t="str">
        <f t="shared" si="190"/>
        <v>-</v>
      </c>
    </row>
    <row r="953" spans="1:6" ht="24" x14ac:dyDescent="0.2">
      <c r="A953" s="55">
        <v>54431</v>
      </c>
      <c r="B953" s="87" t="s">
        <v>1882</v>
      </c>
      <c r="C953" s="52" t="s">
        <v>1883</v>
      </c>
      <c r="D953" s="244">
        <v>0</v>
      </c>
      <c r="E953" s="244">
        <v>0</v>
      </c>
      <c r="F953" s="54" t="str">
        <f t="shared" si="190"/>
        <v>-</v>
      </c>
    </row>
    <row r="954" spans="1:6" ht="24" x14ac:dyDescent="0.2">
      <c r="A954" s="55">
        <v>54432</v>
      </c>
      <c r="B954" s="87" t="s">
        <v>1884</v>
      </c>
      <c r="C954" s="52" t="s">
        <v>1885</v>
      </c>
      <c r="D954" s="244">
        <v>17405875</v>
      </c>
      <c r="E954" s="244">
        <v>126623900.56</v>
      </c>
      <c r="F954" s="54">
        <f t="shared" si="190"/>
        <v>727.47793810997723</v>
      </c>
    </row>
    <row r="955" spans="1:6" ht="24" x14ac:dyDescent="0.2">
      <c r="A955" s="55" t="s">
        <v>1886</v>
      </c>
      <c r="B955" s="87" t="s">
        <v>1887</v>
      </c>
      <c r="C955" s="52" t="s">
        <v>1886</v>
      </c>
      <c r="D955" s="244">
        <v>0</v>
      </c>
      <c r="E955" s="244">
        <v>0</v>
      </c>
      <c r="F955" s="54" t="str">
        <f t="shared" si="190"/>
        <v>-</v>
      </c>
    </row>
    <row r="956" spans="1:6" ht="24" x14ac:dyDescent="0.2">
      <c r="A956" s="55">
        <v>54442</v>
      </c>
      <c r="B956" s="87" t="s">
        <v>1888</v>
      </c>
      <c r="C956" s="52" t="s">
        <v>1889</v>
      </c>
      <c r="D956" s="244">
        <v>0</v>
      </c>
      <c r="E956" s="244">
        <v>0</v>
      </c>
      <c r="F956" s="54" t="str">
        <f t="shared" si="190"/>
        <v>-</v>
      </c>
    </row>
    <row r="957" spans="1:6" ht="24" x14ac:dyDescent="0.2">
      <c r="A957" s="55">
        <v>54452</v>
      </c>
      <c r="B957" s="87" t="s">
        <v>1890</v>
      </c>
      <c r="C957" s="52" t="s">
        <v>1891</v>
      </c>
      <c r="D957" s="244">
        <v>0</v>
      </c>
      <c r="E957" s="244">
        <v>0</v>
      </c>
      <c r="F957" s="54" t="str">
        <f t="shared" si="190"/>
        <v>-</v>
      </c>
    </row>
    <row r="958" spans="1:6" ht="24" x14ac:dyDescent="0.2">
      <c r="A958" s="55" t="s">
        <v>1892</v>
      </c>
      <c r="B958" s="87" t="s">
        <v>1893</v>
      </c>
      <c r="C958" s="52" t="s">
        <v>1892</v>
      </c>
      <c r="D958" s="244">
        <v>0</v>
      </c>
      <c r="E958" s="244">
        <v>0</v>
      </c>
      <c r="F958" s="54" t="str">
        <f t="shared" si="190"/>
        <v>-</v>
      </c>
    </row>
    <row r="959" spans="1:6" ht="24" x14ac:dyDescent="0.2">
      <c r="A959" s="55">
        <v>54461</v>
      </c>
      <c r="B959" s="87" t="s">
        <v>1894</v>
      </c>
      <c r="C959" s="52" t="s">
        <v>1895</v>
      </c>
      <c r="D959" s="244">
        <v>0</v>
      </c>
      <c r="E959" s="244">
        <v>0</v>
      </c>
      <c r="F959" s="54" t="str">
        <f t="shared" si="190"/>
        <v>-</v>
      </c>
    </row>
    <row r="960" spans="1:6" ht="24"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4" x14ac:dyDescent="0.2">
      <c r="A962" s="55">
        <v>54472</v>
      </c>
      <c r="B962" s="234" t="s">
        <v>1900</v>
      </c>
      <c r="C962" s="52" t="s">
        <v>1901</v>
      </c>
      <c r="D962" s="244">
        <v>0</v>
      </c>
      <c r="E962" s="244">
        <v>0</v>
      </c>
      <c r="F962" s="54" t="str">
        <f t="shared" si="190"/>
        <v>-</v>
      </c>
    </row>
    <row r="963" spans="1:6" ht="24" x14ac:dyDescent="0.2">
      <c r="A963" s="55">
        <v>54482</v>
      </c>
      <c r="B963" s="234" t="s">
        <v>1902</v>
      </c>
      <c r="C963" s="52" t="s">
        <v>1903</v>
      </c>
      <c r="D963" s="244">
        <v>0</v>
      </c>
      <c r="E963" s="244">
        <v>0</v>
      </c>
      <c r="F963" s="54" t="str">
        <f t="shared" si="190"/>
        <v>-</v>
      </c>
    </row>
    <row r="964" spans="1:6" ht="24" x14ac:dyDescent="0.2">
      <c r="A964" s="55" t="s">
        <v>1904</v>
      </c>
      <c r="B964" s="234" t="s">
        <v>1905</v>
      </c>
      <c r="C964" s="52" t="s">
        <v>1904</v>
      </c>
      <c r="D964" s="244">
        <v>0</v>
      </c>
      <c r="E964" s="244">
        <v>0</v>
      </c>
      <c r="F964" s="54" t="str">
        <f t="shared" si="190"/>
        <v>-</v>
      </c>
    </row>
    <row r="965" spans="1:6" ht="24" x14ac:dyDescent="0.2">
      <c r="A965" s="55">
        <v>54532</v>
      </c>
      <c r="B965" s="87" t="s">
        <v>1906</v>
      </c>
      <c r="C965" s="52" t="s">
        <v>1907</v>
      </c>
      <c r="D965" s="244">
        <v>30986</v>
      </c>
      <c r="E965" s="244">
        <v>35327.370000000003</v>
      </c>
      <c r="F965" s="54">
        <f t="shared" si="190"/>
        <v>114.0107467888724</v>
      </c>
    </row>
    <row r="966" spans="1:6" ht="12.75" customHeight="1" x14ac:dyDescent="0.2">
      <c r="A966" s="55">
        <v>54542</v>
      </c>
      <c r="B966" s="87" t="s">
        <v>1908</v>
      </c>
      <c r="C966" s="52" t="s">
        <v>1909</v>
      </c>
      <c r="D966" s="244">
        <v>0</v>
      </c>
      <c r="E966" s="244">
        <v>0</v>
      </c>
      <c r="F966" s="54" t="str">
        <f t="shared" si="190"/>
        <v>-</v>
      </c>
    </row>
    <row r="967" spans="1:6" ht="24"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5708410</v>
      </c>
      <c r="E968" s="244">
        <v>100738.95</v>
      </c>
      <c r="F968" s="54">
        <f t="shared" si="190"/>
        <v>1.764746225306171</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24" x14ac:dyDescent="0.2">
      <c r="A976" s="55">
        <v>54751</v>
      </c>
      <c r="B976" s="87" t="s">
        <v>1928</v>
      </c>
      <c r="C976" s="52" t="s">
        <v>1929</v>
      </c>
      <c r="D976" s="244">
        <v>0</v>
      </c>
      <c r="E976" s="244">
        <v>0</v>
      </c>
      <c r="F976" s="54" t="str">
        <f t="shared" si="190"/>
        <v>-</v>
      </c>
    </row>
    <row r="977" spans="1:6" ht="24" x14ac:dyDescent="0.2">
      <c r="A977" s="55">
        <v>54752</v>
      </c>
      <c r="B977" s="87" t="s">
        <v>1930</v>
      </c>
      <c r="C977" s="52" t="s">
        <v>1931</v>
      </c>
      <c r="D977" s="244">
        <v>0</v>
      </c>
      <c r="E977" s="244">
        <v>0</v>
      </c>
      <c r="F977" s="54" t="str">
        <f t="shared" si="190"/>
        <v>-</v>
      </c>
    </row>
    <row r="978" spans="1:6" ht="24" x14ac:dyDescent="0.2">
      <c r="A978" s="55">
        <v>54761</v>
      </c>
      <c r="B978" s="87" t="s">
        <v>1932</v>
      </c>
      <c r="C978" s="52" t="s">
        <v>1933</v>
      </c>
      <c r="D978" s="244">
        <v>0</v>
      </c>
      <c r="E978" s="244">
        <v>0</v>
      </c>
      <c r="F978" s="54" t="str">
        <f t="shared" si="190"/>
        <v>-</v>
      </c>
    </row>
    <row r="979" spans="1:6" ht="24" x14ac:dyDescent="0.2">
      <c r="A979" s="55">
        <v>54762</v>
      </c>
      <c r="B979" s="87" t="s">
        <v>1934</v>
      </c>
      <c r="C979" s="52" t="s">
        <v>1935</v>
      </c>
      <c r="D979" s="244">
        <v>0</v>
      </c>
      <c r="E979" s="244">
        <v>0</v>
      </c>
      <c r="F979" s="54" t="str">
        <f t="shared" si="190"/>
        <v>-</v>
      </c>
    </row>
    <row r="980" spans="1:6" ht="24" x14ac:dyDescent="0.2">
      <c r="A980" s="55">
        <v>54771</v>
      </c>
      <c r="B980" s="87" t="s">
        <v>1936</v>
      </c>
      <c r="C980" s="52" t="s">
        <v>1937</v>
      </c>
      <c r="D980" s="244">
        <v>0</v>
      </c>
      <c r="E980" s="244">
        <v>0</v>
      </c>
      <c r="F980" s="54" t="str">
        <f t="shared" ref="F980:F982" si="191">IF(D980&lt;&gt;0,IF(E980/D980&gt;=100,"&gt;&gt;100",E980/D980*100),"-")</f>
        <v>-</v>
      </c>
    </row>
    <row r="981" spans="1:6" ht="24" x14ac:dyDescent="0.2">
      <c r="A981" s="55">
        <v>54772</v>
      </c>
      <c r="B981" s="87" t="s">
        <v>1938</v>
      </c>
      <c r="C981" s="52" t="s">
        <v>1939</v>
      </c>
      <c r="D981" s="244">
        <v>0</v>
      </c>
      <c r="E981" s="244">
        <v>0</v>
      </c>
      <c r="F981" s="54" t="str">
        <f t="shared" si="191"/>
        <v>-</v>
      </c>
    </row>
    <row r="982" spans="1:6" ht="24" x14ac:dyDescent="0.2">
      <c r="A982" s="57">
        <v>55312</v>
      </c>
      <c r="B982" s="235" t="s">
        <v>1940</v>
      </c>
      <c r="C982" s="58" t="s">
        <v>1941</v>
      </c>
      <c r="D982" s="245">
        <v>0</v>
      </c>
      <c r="E982" s="245">
        <v>0</v>
      </c>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2">IF(D985&lt;&gt;0,IF(E985/D985&gt;=100,"&gt;&gt;100",E985/D985*100),"-")</f>
        <v>-</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57521</v>
      </c>
      <c r="E987" s="247">
        <v>24840.21</v>
      </c>
      <c r="F987" s="54">
        <f t="shared" si="192"/>
        <v>43.184593452825922</v>
      </c>
    </row>
    <row r="988" spans="1:6" ht="24"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8" workbookViewId="0">
      <selection activeCell="D313" sqref="D313"/>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3355543872</v>
      </c>
      <c r="E6" s="231">
        <f t="shared" si="0"/>
        <v>3504985812.6700001</v>
      </c>
      <c r="F6" s="232">
        <f t="shared" ref="F6:F260" si="1">IF(D6&gt;0,IF(E6/D6&gt;=100,"&gt;&gt;100",E6/D6*100),"-")</f>
        <v>104.45358327503935</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2699559643</v>
      </c>
      <c r="E7" s="106">
        <f t="shared" si="2"/>
        <v>2846194887.9500003</v>
      </c>
      <c r="F7" s="95">
        <f t="shared" si="1"/>
        <v>105.43182090198407</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512902753</v>
      </c>
      <c r="E8" s="106">
        <f>E9+E10-E11</f>
        <v>518168252.72000003</v>
      </c>
      <c r="F8" s="95">
        <f t="shared" si="1"/>
        <v>101.02660780999942</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492244703</v>
      </c>
      <c r="E9" s="249">
        <v>495772018.10000002</v>
      </c>
      <c r="F9" s="95">
        <f t="shared" si="1"/>
        <v>100.71657756365944</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26015848</v>
      </c>
      <c r="E10" s="249">
        <v>27800776.16</v>
      </c>
      <c r="F10" s="95">
        <f t="shared" si="1"/>
        <v>106.86092630922505</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5357798</v>
      </c>
      <c r="E11" s="249">
        <v>5404541.54</v>
      </c>
      <c r="F11" s="95">
        <f t="shared" si="1"/>
        <v>100.8724393864793</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2037869652</v>
      </c>
      <c r="E12" s="106">
        <f t="shared" si="3"/>
        <v>2077774763.9400003</v>
      </c>
      <c r="F12" s="95">
        <f t="shared" si="1"/>
        <v>101.95817784031655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1999855105</v>
      </c>
      <c r="E13" s="106">
        <f t="shared" si="4"/>
        <v>2042186468.6500003</v>
      </c>
      <c r="F13" s="95">
        <f t="shared" si="1"/>
        <v>102.11672153368332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119320341</v>
      </c>
      <c r="E14" s="249">
        <v>121073290.66</v>
      </c>
      <c r="F14" s="95">
        <f t="shared" si="1"/>
        <v>101.4691121776127</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1381097286</v>
      </c>
      <c r="E15" s="249">
        <v>1443833591.8</v>
      </c>
      <c r="F15" s="95">
        <f t="shared" si="1"/>
        <v>104.54249721840377</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1354621068</v>
      </c>
      <c r="E16" s="249">
        <v>1373662841.4300001</v>
      </c>
      <c r="F16" s="95">
        <f t="shared" si="1"/>
        <v>101.40569003980677</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421587980</v>
      </c>
      <c r="E17" s="249">
        <v>499228895.32999998</v>
      </c>
      <c r="F17" s="95">
        <f t="shared" si="1"/>
        <v>118.41630193773551</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1276771570</v>
      </c>
      <c r="E18" s="249">
        <v>1395612150.5699999</v>
      </c>
      <c r="F18" s="95">
        <f t="shared" si="1"/>
        <v>109.30789683623672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29619783</v>
      </c>
      <c r="E19" s="106">
        <f t="shared" si="5"/>
        <v>27529185.11999999</v>
      </c>
      <c r="F19" s="95">
        <f t="shared" si="1"/>
        <v>92.94188657627906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50630035</v>
      </c>
      <c r="E20" s="249">
        <v>53067783.090000004</v>
      </c>
      <c r="F20" s="95">
        <f t="shared" si="1"/>
        <v>104.81482600199665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4333613</v>
      </c>
      <c r="E21" s="249">
        <v>4410577.0199999996</v>
      </c>
      <c r="F21" s="95">
        <f t="shared" si="1"/>
        <v>101.77597815033322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14259380</v>
      </c>
      <c r="E22" s="249">
        <v>14794186.5</v>
      </c>
      <c r="F22" s="95">
        <f t="shared" si="1"/>
        <v>103.75055928097856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463288</v>
      </c>
      <c r="E23" s="249">
        <v>487985.54</v>
      </c>
      <c r="F23" s="95">
        <f t="shared" si="1"/>
        <v>105.33092590354163</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3341112</v>
      </c>
      <c r="E24" s="249">
        <v>3613532.13</v>
      </c>
      <c r="F24" s="95">
        <f t="shared" si="1"/>
        <v>108.15357671338164</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5719942</v>
      </c>
      <c r="E25" s="249">
        <v>6663246.4900000002</v>
      </c>
      <c r="F25" s="95">
        <f t="shared" si="1"/>
        <v>116.49150445931096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25164580</v>
      </c>
      <c r="E26" s="249">
        <v>28042780.079999998</v>
      </c>
      <c r="F26" s="95">
        <f t="shared" si="1"/>
        <v>111.43750493749548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74292167</v>
      </c>
      <c r="E28" s="249">
        <v>83550905.730000004</v>
      </c>
      <c r="F28" s="95">
        <f t="shared" si="1"/>
        <v>112.46260420698189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1254761</v>
      </c>
      <c r="E29" s="106">
        <f t="shared" si="6"/>
        <v>1117019.379999999</v>
      </c>
      <c r="F29" s="95">
        <f t="shared" si="1"/>
        <v>89.022481572187772</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31233959</v>
      </c>
      <c r="E30" s="249">
        <v>31435759.440000001</v>
      </c>
      <c r="F30" s="95">
        <f t="shared" si="1"/>
        <v>100.64609305531842</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368611</v>
      </c>
      <c r="E32" s="249">
        <v>368610.79</v>
      </c>
      <c r="F32" s="95">
        <f t="shared" si="1"/>
        <v>99.999943029372417</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30347809</v>
      </c>
      <c r="E34" s="249">
        <v>30687350.850000001</v>
      </c>
      <c r="F34" s="95">
        <f t="shared" si="1"/>
        <v>101.11883480616343</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5108872</v>
      </c>
      <c r="E35" s="106">
        <f t="shared" si="7"/>
        <v>4782231.2000000011</v>
      </c>
      <c r="F35" s="95">
        <f t="shared" si="1"/>
        <v>93.606400786709884</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10129936</v>
      </c>
      <c r="E36" s="249">
        <v>11598931.08</v>
      </c>
      <c r="F36" s="95">
        <f t="shared" si="1"/>
        <v>114.5015238003478</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1560079</v>
      </c>
      <c r="E37" s="249">
        <v>1560079.47</v>
      </c>
      <c r="F37" s="95">
        <f t="shared" si="1"/>
        <v>100.00003012667949</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2863</v>
      </c>
      <c r="E38" s="249">
        <v>2863</v>
      </c>
      <c r="F38" s="95">
        <f t="shared" si="1"/>
        <v>100</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38514</v>
      </c>
      <c r="E39" s="249">
        <v>38514.44</v>
      </c>
      <c r="F39" s="95">
        <f t="shared" si="1"/>
        <v>100.00114244170952</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6622520</v>
      </c>
      <c r="E40" s="249">
        <v>8418156.7899999991</v>
      </c>
      <c r="F40" s="95">
        <f t="shared" si="1"/>
        <v>127.11410142966724</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218459</v>
      </c>
      <c r="E41" s="106">
        <f t="shared" si="8"/>
        <v>243803.12000000011</v>
      </c>
      <c r="F41" s="95">
        <f t="shared" si="1"/>
        <v>111.60131649417058</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1714528</v>
      </c>
      <c r="E42" s="249">
        <v>1789526.12</v>
      </c>
      <c r="F42" s="95">
        <f t="shared" si="1"/>
        <v>104.37427210287613</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1496069</v>
      </c>
      <c r="E44" s="249">
        <v>1545723</v>
      </c>
      <c r="F44" s="95">
        <f t="shared" si="1"/>
        <v>103.31896456647387</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1812672</v>
      </c>
      <c r="E45" s="106">
        <f t="shared" si="9"/>
        <v>1916056.4699999997</v>
      </c>
      <c r="F45" s="95">
        <f t="shared" si="1"/>
        <v>105.70342952282597</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4888088</v>
      </c>
      <c r="E47" s="249">
        <v>4999164.66</v>
      </c>
      <c r="F47" s="95">
        <f t="shared" si="1"/>
        <v>102.27239485050188</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1577563</v>
      </c>
      <c r="E48" s="249">
        <v>1718062.5</v>
      </c>
      <c r="F48" s="95">
        <f t="shared" si="1"/>
        <v>108.90611024726114</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326007</v>
      </c>
      <c r="E49" s="249">
        <v>326006.64</v>
      </c>
      <c r="F49" s="95">
        <f t="shared" si="1"/>
        <v>99.99988957292328</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4978986</v>
      </c>
      <c r="E50" s="249">
        <v>5127177.33</v>
      </c>
      <c r="F50" s="95">
        <f t="shared" si="1"/>
        <v>102.97633554302021</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3516616</v>
      </c>
      <c r="E52" s="106">
        <f t="shared" si="10"/>
        <v>4191279.17</v>
      </c>
      <c r="F52" s="95">
        <f t="shared" si="1"/>
        <v>119.18501110158175</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257474</v>
      </c>
      <c r="E53" s="249">
        <v>0</v>
      </c>
      <c r="F53" s="95">
        <f t="shared" si="1"/>
        <v>0</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15417402</v>
      </c>
      <c r="E54" s="249">
        <v>16188199.890000001</v>
      </c>
      <c r="F54" s="95">
        <f t="shared" si="1"/>
        <v>104.99953163315065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12158260</v>
      </c>
      <c r="E55" s="249">
        <v>11996920.720000001</v>
      </c>
      <c r="F55" s="95">
        <f t="shared" si="1"/>
        <v>98.673006828279711</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145081487</v>
      </c>
      <c r="E56" s="106">
        <f t="shared" si="11"/>
        <v>245713663.93000001</v>
      </c>
      <c r="F56" s="95">
        <f t="shared" si="1"/>
        <v>169.36252102930268</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139414473</v>
      </c>
      <c r="E57" s="249">
        <v>240665366.94999999</v>
      </c>
      <c r="F57" s="95">
        <f t="shared" si="1"/>
        <v>172.62581263711408</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43268</v>
      </c>
      <c r="E58" s="249">
        <v>43267.4</v>
      </c>
      <c r="F58" s="95">
        <f t="shared" si="1"/>
        <v>99.99861329388925</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5623746</v>
      </c>
      <c r="E62" s="249">
        <v>5005029.58</v>
      </c>
      <c r="F62" s="95">
        <f t="shared" si="1"/>
        <v>88.998144297413148</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189135</v>
      </c>
      <c r="E63" s="106">
        <f t="shared" si="12"/>
        <v>346928.19</v>
      </c>
      <c r="F63" s="95">
        <f t="shared" si="1"/>
        <v>183.42886826869696</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189135</v>
      </c>
      <c r="E64" s="249">
        <v>346928.19</v>
      </c>
      <c r="F64" s="95">
        <f t="shared" si="1"/>
        <v>183.42886826869696</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655984229</v>
      </c>
      <c r="E68" s="106">
        <f t="shared" si="13"/>
        <v>658790924.71999991</v>
      </c>
      <c r="F68" s="95">
        <f t="shared" si="1"/>
        <v>100.42786024357299</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70496691</v>
      </c>
      <c r="E69" s="106">
        <f t="shared" si="14"/>
        <v>117464692.89</v>
      </c>
      <c r="F69" s="95">
        <f t="shared" si="1"/>
        <v>166.62440637107349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70457064</v>
      </c>
      <c r="E70" s="106">
        <f t="shared" si="15"/>
        <v>117447251.59</v>
      </c>
      <c r="F70" s="95">
        <f t="shared" si="1"/>
        <v>166.69336603353216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0</v>
      </c>
      <c r="E71" s="249">
        <v>148424</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70448581</v>
      </c>
      <c r="E72" s="249">
        <v>117293217.23</v>
      </c>
      <c r="F72" s="95">
        <f t="shared" si="1"/>
        <v>166.49479033509562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8483</v>
      </c>
      <c r="E74" s="249">
        <v>5610.36</v>
      </c>
      <c r="F74" s="95">
        <f t="shared" si="1"/>
        <v>66.136508310739117</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339</v>
      </c>
      <c r="E75" s="249">
        <v>16530</v>
      </c>
      <c r="F75" s="95">
        <f t="shared" si="1"/>
        <v>4876.1061946902655</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39288</v>
      </c>
      <c r="E76" s="249">
        <v>911.3</v>
      </c>
      <c r="F76" s="95">
        <f t="shared" si="1"/>
        <v>2.3195377723477906</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11792601</v>
      </c>
      <c r="E78" s="106">
        <f>E79+SUM(E82:E84)-E85+E86</f>
        <v>4668533.0299999993</v>
      </c>
      <c r="F78" s="95">
        <f t="shared" si="1"/>
        <v>39.588662670771271</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882673</v>
      </c>
      <c r="E82" s="249">
        <v>882672.71</v>
      </c>
      <c r="F82" s="95">
        <f t="shared" si="1"/>
        <v>99.999967145250849</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6678</v>
      </c>
      <c r="E83" s="249">
        <v>1145.6500000000001</v>
      </c>
      <c r="F83" s="95">
        <f t="shared" si="1"/>
        <v>17.155585504642108</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6428</v>
      </c>
      <c r="E84" s="249">
        <v>7500.39</v>
      </c>
      <c r="F84" s="95">
        <f t="shared" si="1"/>
        <v>116.68310516490354</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10896822</v>
      </c>
      <c r="E86" s="249">
        <v>3777214.28</v>
      </c>
      <c r="F86" s="95">
        <f t="shared" si="1"/>
        <v>34.663448480667114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39158777</v>
      </c>
      <c r="E87" s="106">
        <f t="shared" si="17"/>
        <v>0</v>
      </c>
      <c r="F87" s="95">
        <f t="shared" si="1"/>
        <v>0</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39158777</v>
      </c>
      <c r="E88" s="106">
        <f t="shared" si="18"/>
        <v>2082918.63</v>
      </c>
      <c r="F88" s="95">
        <f t="shared" si="1"/>
        <v>5.319161602008152</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20918092</v>
      </c>
      <c r="E89" s="249">
        <v>1940830.63</v>
      </c>
      <c r="F89" s="95">
        <f t="shared" si="1"/>
        <v>9.2782392868336174</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18176934</v>
      </c>
      <c r="E93" s="249">
        <v>78337.09</v>
      </c>
      <c r="F93" s="95">
        <f t="shared" si="1"/>
        <v>0.43096976640835027</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63751</v>
      </c>
      <c r="E97" s="249">
        <v>63750.91</v>
      </c>
      <c r="F97" s="95">
        <f t="shared" si="1"/>
        <v>99.999858825743914</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0</v>
      </c>
      <c r="E117" s="249">
        <v>2082918.63</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476754850</v>
      </c>
      <c r="E134" s="106">
        <f t="shared" si="23"/>
        <v>487204880.10000002</v>
      </c>
      <c r="F134" s="95">
        <f t="shared" si="1"/>
        <v>102.19190850391979</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476754850</v>
      </c>
      <c r="E135" s="106">
        <f t="shared" si="24"/>
        <v>487204880.10000002</v>
      </c>
      <c r="F135" s="95">
        <f t="shared" si="1"/>
        <v>102.19190850391979</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476128300</v>
      </c>
      <c r="E139" s="249">
        <v>486727300</v>
      </c>
      <c r="F139" s="95">
        <f t="shared" si="1"/>
        <v>102.22608065935168</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v>0</v>
      </c>
      <c r="E140" s="249">
        <v>16680.099999999999</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626550</v>
      </c>
      <c r="E141" s="249">
        <v>460900</v>
      </c>
      <c r="F141" s="95">
        <f t="shared" si="1"/>
        <v>73.561567313063605</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29507575</v>
      </c>
      <c r="E146" s="106">
        <f t="shared" si="26"/>
        <v>22560060.660000008</v>
      </c>
      <c r="F146" s="95">
        <f t="shared" si="1"/>
        <v>76.455149770863954</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10247273</v>
      </c>
      <c r="E147" s="249">
        <v>8069257.3300000001</v>
      </c>
      <c r="F147" s="95">
        <f t="shared" si="1"/>
        <v>78.745411876896426</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4018896</v>
      </c>
      <c r="E149" s="106">
        <f t="shared" si="27"/>
        <v>1326069.6000000001</v>
      </c>
      <c r="F149" s="95">
        <f t="shared" si="1"/>
        <v>32.995867521826895</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4018794</v>
      </c>
      <c r="E151" s="249">
        <v>1326069.6000000001</v>
      </c>
      <c r="F151" s="95">
        <f t="shared" si="1"/>
        <v>32.996704981643745</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102</v>
      </c>
      <c r="E155" s="249">
        <v>0</v>
      </c>
      <c r="F155" s="95">
        <f t="shared" si="1"/>
        <v>0</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8451945</v>
      </c>
      <c r="E158" s="249">
        <v>5941577.2300000004</v>
      </c>
      <c r="F158" s="95">
        <f t="shared" si="1"/>
        <v>70.298342334220123</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41345601</v>
      </c>
      <c r="E159" s="249">
        <v>34557196.219999999</v>
      </c>
      <c r="F159" s="95">
        <f t="shared" si="1"/>
        <v>83.581313088180764</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590476</v>
      </c>
      <c r="E160" s="249">
        <v>1276059.52</v>
      </c>
      <c r="F160" s="95">
        <f t="shared" si="1"/>
        <v>216.10692390545933</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541780</v>
      </c>
      <c r="E162" s="249">
        <v>923606.7</v>
      </c>
      <c r="F162" s="95">
        <f t="shared" si="1"/>
        <v>170.47633725866586</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35688396</v>
      </c>
      <c r="E163" s="249">
        <v>29533705.940000001</v>
      </c>
      <c r="F163" s="95">
        <f t="shared" si="1"/>
        <v>82.754366265158012</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5985582</v>
      </c>
      <c r="E164" s="106">
        <f t="shared" si="28"/>
        <v>2479936.7499999991</v>
      </c>
      <c r="F164" s="95">
        <f t="shared" si="1"/>
        <v>41.431839877893225</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249229</v>
      </c>
      <c r="E165" s="249">
        <v>214419.43</v>
      </c>
      <c r="F165" s="95">
        <f t="shared" si="1"/>
        <v>86.033098074461634</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6885548</v>
      </c>
      <c r="E166" s="249">
        <v>6876743.7699999996</v>
      </c>
      <c r="F166" s="95">
        <f t="shared" si="1"/>
        <v>99.872134650720596</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1149195</v>
      </c>
      <c r="E169" s="249">
        <v>4611226.45</v>
      </c>
      <c r="F169" s="95">
        <f t="shared" si="1"/>
        <v>401.25709300858432</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22288153</v>
      </c>
      <c r="E170" s="106">
        <f t="shared" si="29"/>
        <v>24412821.290000003</v>
      </c>
      <c r="F170" s="95">
        <f t="shared" si="1"/>
        <v>109.53272480676171</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1252933</v>
      </c>
      <c r="E171" s="249">
        <v>625</v>
      </c>
      <c r="F171" s="95">
        <f t="shared" si="1"/>
        <v>4.9882954635243865E-2</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0</v>
      </c>
      <c r="E172" s="249">
        <v>99534.19</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21035220</v>
      </c>
      <c r="E173" s="249">
        <v>24312662.100000001</v>
      </c>
      <c r="F173" s="95">
        <f t="shared" si="1"/>
        <v>115.58073602272761</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3355543872</v>
      </c>
      <c r="E175" s="106">
        <f t="shared" si="30"/>
        <v>3504985812.6699996</v>
      </c>
      <c r="F175" s="95">
        <f t="shared" si="1"/>
        <v>104.45358327503935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239908823</v>
      </c>
      <c r="E176" s="106">
        <f t="shared" si="31"/>
        <v>296026663.38999999</v>
      </c>
      <c r="F176" s="95">
        <f t="shared" si="1"/>
        <v>123.39131995574834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35</v>
      </c>
      <c r="B177" s="88" t="s">
        <v>2270</v>
      </c>
      <c r="C177" s="94" t="s">
        <v>35</v>
      </c>
      <c r="D177" s="106">
        <f t="shared" ref="D177:E177" si="32">SUM(D178:D180)+SUM(D184:D188)</f>
        <v>50582302</v>
      </c>
      <c r="E177" s="106">
        <f t="shared" si="32"/>
        <v>50317023.630000003</v>
      </c>
      <c r="F177" s="95">
        <f t="shared" si="1"/>
        <v>99.47555101387043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23602053</v>
      </c>
      <c r="E178" s="249">
        <v>25931833.879999999</v>
      </c>
      <c r="F178" s="95">
        <f t="shared" si="1"/>
        <v>109.87109417981561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17378344</v>
      </c>
      <c r="E179" s="249">
        <v>15163170.57</v>
      </c>
      <c r="F179" s="95">
        <f t="shared" si="1"/>
        <v>87.253253647182959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396777</v>
      </c>
      <c r="E180" s="106">
        <f t="shared" si="33"/>
        <v>206910.54</v>
      </c>
      <c r="F180" s="95">
        <f t="shared" si="1"/>
        <v>52.147816027642733</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329850</v>
      </c>
      <c r="E182" s="249">
        <v>100442.08</v>
      </c>
      <c r="F182" s="95">
        <f t="shared" si="1"/>
        <v>30.450835228134</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66927</v>
      </c>
      <c r="E183" s="249">
        <v>106468.46</v>
      </c>
      <c r="F183" s="95">
        <f t="shared" si="1"/>
        <v>159.08147683296727</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770036</v>
      </c>
      <c r="E186" s="249">
        <v>610214.05000000005</v>
      </c>
      <c r="F186" s="95">
        <f t="shared" si="1"/>
        <v>79.244872966978178</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6460</v>
      </c>
      <c r="E187" s="249">
        <v>1300</v>
      </c>
      <c r="F187" s="95">
        <f t="shared" si="1"/>
        <v>20.123839009287924</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8428632</v>
      </c>
      <c r="E188" s="249">
        <v>8403594.5899999999</v>
      </c>
      <c r="F188" s="95">
        <f t="shared" si="1"/>
        <v>99.702948117796581</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8190870</v>
      </c>
      <c r="E189" s="249">
        <v>5989304.4000000004</v>
      </c>
      <c r="F189" s="95">
        <f t="shared" si="1"/>
        <v>73.12171234557502</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174207003</v>
      </c>
      <c r="E206" s="106">
        <f t="shared" si="37"/>
        <v>232872097.47000003</v>
      </c>
      <c r="F206" s="95">
        <f t="shared" si="1"/>
        <v>133.67550871074917</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174207003</v>
      </c>
      <c r="E207" s="106">
        <f t="shared" si="38"/>
        <v>232872097.47000003</v>
      </c>
      <c r="F207" s="95">
        <f t="shared" si="1"/>
        <v>133.67550871074917</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171273985</v>
      </c>
      <c r="E212" s="249">
        <v>230072499.18000001</v>
      </c>
      <c r="F212" s="95">
        <f t="shared" si="1"/>
        <v>134.33009057388372</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57521</v>
      </c>
      <c r="E214" s="249">
        <v>24840.21</v>
      </c>
      <c r="F214" s="95">
        <f t="shared" si="1"/>
        <v>43.184593452825922</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2875497</v>
      </c>
      <c r="E217" s="249">
        <v>2774758.08</v>
      </c>
      <c r="F217" s="95">
        <f t="shared" si="1"/>
        <v>96.496643188986127</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6928648</v>
      </c>
      <c r="E234" s="106">
        <f t="shared" si="40"/>
        <v>6848237.8899999997</v>
      </c>
      <c r="F234" s="95">
        <f t="shared" si="1"/>
        <v>98.839454537162226</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45646.51</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6928648</v>
      </c>
      <c r="E236" s="249">
        <v>6802591.3799999999</v>
      </c>
      <c r="F236" s="95">
        <f t="shared" si="1"/>
        <v>98.180646209765598</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3115635049</v>
      </c>
      <c r="E237" s="106">
        <f t="shared" si="41"/>
        <v>3208959149.2799997</v>
      </c>
      <c r="F237" s="95">
        <f t="shared" si="1"/>
        <v>102.99534761973979</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3040817909</v>
      </c>
      <c r="E238" s="106">
        <f t="shared" si="42"/>
        <v>3099679480.1599998</v>
      </c>
      <c r="F238" s="95">
        <f t="shared" si="1"/>
        <v>101.93571509118601</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3215156880</v>
      </c>
      <c r="E239" s="106">
        <f t="shared" si="43"/>
        <v>3332806542.9099998</v>
      </c>
      <c r="F239" s="95">
        <f t="shared" si="1"/>
        <v>103.65921997902635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3193620859</v>
      </c>
      <c r="E240" s="249">
        <v>3314382468.7199998</v>
      </c>
      <c r="F240" s="95">
        <f t="shared" si="1"/>
        <v>103.78133833199641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21536021</v>
      </c>
      <c r="E241" s="249">
        <v>18424074.190000001</v>
      </c>
      <c r="F241" s="95">
        <f t="shared" si="1"/>
        <v>85.550038189505855</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174338971</v>
      </c>
      <c r="E242" s="106">
        <f t="shared" si="44"/>
        <v>233127062.75</v>
      </c>
      <c r="F242" s="95">
        <f t="shared" si="1"/>
        <v>133.7205682773016</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2875497</v>
      </c>
      <c r="E243" s="249">
        <v>2897755.15</v>
      </c>
      <c r="F243" s="95">
        <f t="shared" si="1"/>
        <v>100.77406270985503</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171463474</v>
      </c>
      <c r="E244" s="249">
        <v>230229307.59999999</v>
      </c>
      <c r="F244" s="95">
        <f t="shared" si="1"/>
        <v>134.27309165566072</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39506348</v>
      </c>
      <c r="E245" s="106">
        <f t="shared" si="45"/>
        <v>83976165.039999992</v>
      </c>
      <c r="F245" s="95">
        <f t="shared" si="1"/>
        <v>212.56372530308289</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105098488</v>
      </c>
      <c r="E246" s="106">
        <f t="shared" si="46"/>
        <v>200486656.69999999</v>
      </c>
      <c r="F246" s="95">
        <f t="shared" si="1"/>
        <v>190.76074310412534</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99322996</v>
      </c>
      <c r="E247" s="249">
        <v>130394603.09999999</v>
      </c>
      <c r="F247" s="95">
        <f t="shared" si="1"/>
        <v>131.28339694867844</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5775492</v>
      </c>
      <c r="E249" s="249">
        <v>70092053.599999994</v>
      </c>
      <c r="F249" s="95">
        <f t="shared" si="1"/>
        <v>1213.6118204301902</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65592140</v>
      </c>
      <c r="E250" s="106">
        <f t="shared" si="47"/>
        <v>116510491.66</v>
      </c>
      <c r="F250" s="95">
        <f t="shared" si="1"/>
        <v>177.62873975448886</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65592140</v>
      </c>
      <c r="E252" s="249">
        <v>116510491.66</v>
      </c>
      <c r="F252" s="95">
        <f t="shared" si="1"/>
        <v>177.62873975448886</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29325164</v>
      </c>
      <c r="E255" s="249">
        <v>22823521.02</v>
      </c>
      <c r="F255" s="95">
        <f t="shared" si="1"/>
        <v>77.829133436389313</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5985582</v>
      </c>
      <c r="E256" s="249">
        <v>2479936.75</v>
      </c>
      <c r="F256" s="95">
        <f t="shared" si="1"/>
        <v>41.431839877893246</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46</v>
      </c>
      <c r="E257" s="249">
        <v>46.31</v>
      </c>
      <c r="F257" s="95">
        <f t="shared" si="1"/>
        <v>100.67391304347825</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362327664</v>
      </c>
      <c r="E259" s="106">
        <f t="shared" si="49"/>
        <v>402518253.41000003</v>
      </c>
      <c r="F259" s="95">
        <f t="shared" si="1"/>
        <v>111.09233254957867</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362327664</v>
      </c>
      <c r="E260" s="250">
        <v>402518253.41000003</v>
      </c>
      <c r="F260" s="99">
        <f t="shared" si="1"/>
        <v>111.09233254957867</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39158777</v>
      </c>
      <c r="E262" s="249">
        <v>2082918.63</v>
      </c>
      <c r="F262" s="95">
        <f t="shared" ref="F262:F322" si="50">IF(D262&gt;0,IF(E262/D262&gt;=100,"&gt;&gt;100",E262/D262*100),"-")</f>
        <v>5.319161602008152</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59446867</v>
      </c>
      <c r="E264" s="249">
        <v>42533510.280000001</v>
      </c>
      <c r="F264" s="95">
        <f t="shared" si="50"/>
        <v>71.548783689475187</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5749104</v>
      </c>
      <c r="E265" s="249">
        <v>9560256.3200000003</v>
      </c>
      <c r="F265" s="95">
        <f t="shared" si="50"/>
        <v>166.29123981754375</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2943496</v>
      </c>
      <c r="E266" s="249">
        <v>6861579.2699999996</v>
      </c>
      <c r="F266" s="95">
        <f t="shared" si="50"/>
        <v>233.10985542361871</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4191281</v>
      </c>
      <c r="E267" s="249">
        <v>229583.93</v>
      </c>
      <c r="F267" s="95">
        <f t="shared" si="50"/>
        <v>5.4776553993874426</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1974075</v>
      </c>
      <c r="E268" s="249">
        <v>2028341.48</v>
      </c>
      <c r="F268" s="95">
        <f t="shared" si="50"/>
        <v>102.7489573597761</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128717</v>
      </c>
      <c r="E269" s="249">
        <v>87668.85</v>
      </c>
      <c r="F269" s="95">
        <f t="shared" si="50"/>
        <v>68.109767940520683</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4249762</v>
      </c>
      <c r="E270" s="249">
        <v>10200</v>
      </c>
      <c r="F270" s="95">
        <f t="shared" si="50"/>
        <v>0.24001344075268216</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4054491</v>
      </c>
      <c r="E271" s="249">
        <v>1334347.76</v>
      </c>
      <c r="F271" s="95">
        <f t="shared" si="50"/>
        <v>32.910364334265388</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88548</v>
      </c>
      <c r="E273" s="249">
        <v>0</v>
      </c>
      <c r="F273" s="95">
        <f t="shared" si="50"/>
        <v>0</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36933.949999999997</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11657588</v>
      </c>
      <c r="E287" s="249">
        <v>112938.84</v>
      </c>
      <c r="F287" s="95">
        <f t="shared" si="50"/>
        <v>0.96880109333079867</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38924714</v>
      </c>
      <c r="E288" s="249">
        <v>50204084.789999999</v>
      </c>
      <c r="F288" s="95">
        <f t="shared" si="50"/>
        <v>128.9774018378144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110</v>
      </c>
      <c r="E289" s="249">
        <v>0</v>
      </c>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8190760</v>
      </c>
      <c r="E290" s="249">
        <v>5989304.4000000004</v>
      </c>
      <c r="F290" s="95">
        <f t="shared" si="50"/>
        <v>73.122694353149171</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174207003</v>
      </c>
      <c r="E294" s="249">
        <v>232872097.47</v>
      </c>
      <c r="F294" s="95">
        <f t="shared" si="50"/>
        <v>133.67550871074914</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15800</v>
      </c>
      <c r="E295" s="249">
        <v>3818.34</v>
      </c>
      <c r="F295" s="95">
        <f t="shared" si="50"/>
        <v>24.166708860759496</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1712381</v>
      </c>
      <c r="E296" s="249">
        <v>1883314.69</v>
      </c>
      <c r="F296" s="95">
        <f t="shared" si="50"/>
        <v>109.98222299826965</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782873</v>
      </c>
      <c r="E297" s="249">
        <v>2607156.87</v>
      </c>
      <c r="F297" s="95">
        <f t="shared" si="50"/>
        <v>333.02424147978024</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530550</v>
      </c>
      <c r="E298" s="249">
        <v>487955.23</v>
      </c>
      <c r="F298" s="95">
        <f t="shared" si="50"/>
        <v>91.971582320233708</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400972</v>
      </c>
      <c r="E299" s="249">
        <v>305137.52</v>
      </c>
      <c r="F299" s="95">
        <f t="shared" si="50"/>
        <v>76.099458316291418</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49960</v>
      </c>
      <c r="E301" s="249">
        <v>0</v>
      </c>
      <c r="F301" s="95">
        <f t="shared" si="50"/>
        <v>0</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725277</v>
      </c>
      <c r="E302" s="249">
        <v>670772.28</v>
      </c>
      <c r="F302" s="95">
        <f t="shared" si="50"/>
        <v>92.484978842566363</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57521</v>
      </c>
      <c r="E312" s="249">
        <v>24840.21</v>
      </c>
      <c r="F312" s="95">
        <f t="shared" si="50"/>
        <v>43.184593452825922</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6" workbookViewId="0">
      <selection activeCell="D118" sqref="D11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80091375</v>
      </c>
      <c r="E5" s="81">
        <f t="shared" si="0"/>
        <v>89465689.74000001</v>
      </c>
      <c r="F5" s="82">
        <f t="shared" ref="F5:F141" si="1">IF(D5&gt;0,IF(E5/D5&gt;=100,"&gt;&gt;100",E5/D5*100),"-")</f>
        <v>111.70452466323621</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59675933</v>
      </c>
      <c r="E6" s="83">
        <f t="shared" si="2"/>
        <v>59934937.730000004</v>
      </c>
      <c r="F6" s="65">
        <f t="shared" si="1"/>
        <v>100.43401873582773</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34993677</v>
      </c>
      <c r="E7" s="251">
        <v>35929786.93</v>
      </c>
      <c r="F7" s="65">
        <f t="shared" si="1"/>
        <v>102.67508307286487</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24682256</v>
      </c>
      <c r="E8" s="251">
        <v>24005150.800000001</v>
      </c>
      <c r="F8" s="65">
        <f t="shared" si="1"/>
        <v>97.256712676507377</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20415442</v>
      </c>
      <c r="E13" s="83">
        <f t="shared" si="4"/>
        <v>29530752.010000002</v>
      </c>
      <c r="F13" s="65">
        <f t="shared" si="1"/>
        <v>144.64909459222093</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20415442</v>
      </c>
      <c r="E16" s="251">
        <v>29530752.010000002</v>
      </c>
      <c r="F16" s="65">
        <f t="shared" si="1"/>
        <v>144.64909459222093</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19616211</v>
      </c>
      <c r="E28" s="83">
        <f t="shared" si="6"/>
        <v>21244319.289999999</v>
      </c>
      <c r="F28" s="65">
        <f t="shared" si="1"/>
        <v>108.29981024368058</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19616211</v>
      </c>
      <c r="E30" s="251">
        <v>21244319.289999999</v>
      </c>
      <c r="F30" s="65">
        <f t="shared" si="1"/>
        <v>108.29981024368058</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46581181</v>
      </c>
      <c r="E35" s="83">
        <f t="shared" si="7"/>
        <v>74675497.940000013</v>
      </c>
      <c r="F35" s="65">
        <f t="shared" si="1"/>
        <v>160.31259048584451</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8239642</v>
      </c>
      <c r="E36" s="83">
        <f t="shared" si="8"/>
        <v>8159661.5599999996</v>
      </c>
      <c r="F36" s="65">
        <f t="shared" si="1"/>
        <v>99.029321419547117</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8239642</v>
      </c>
      <c r="E37" s="251">
        <v>8159661.5599999996</v>
      </c>
      <c r="F37" s="65">
        <f t="shared" si="1"/>
        <v>99.029321419547117</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634800</v>
      </c>
      <c r="E39" s="83">
        <f t="shared" si="9"/>
        <v>1339837.8</v>
      </c>
      <c r="F39" s="65">
        <f t="shared" si="1"/>
        <v>211.06455576559546</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634800</v>
      </c>
      <c r="E40" s="251">
        <v>1339837.8</v>
      </c>
      <c r="F40" s="65">
        <f t="shared" si="1"/>
        <v>211.06455576559546</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37662029</v>
      </c>
      <c r="E54" s="83">
        <f t="shared" si="12"/>
        <v>65126003.380000003</v>
      </c>
      <c r="F54" s="65">
        <f t="shared" si="1"/>
        <v>172.92218478191921</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37662029</v>
      </c>
      <c r="E55" s="251">
        <v>65126003.380000003</v>
      </c>
      <c r="F55" s="65">
        <f t="shared" si="1"/>
        <v>172.92218478191921</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44710</v>
      </c>
      <c r="E74" s="251">
        <v>49995.199999999997</v>
      </c>
      <c r="F74" s="65">
        <f t="shared" si="1"/>
        <v>111.82106911205547</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34199280</v>
      </c>
      <c r="E75" s="83">
        <f t="shared" si="15"/>
        <v>29870097.43</v>
      </c>
      <c r="F75" s="65">
        <f t="shared" si="1"/>
        <v>87.341304933905036</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32890898</v>
      </c>
      <c r="E76" s="251">
        <v>26686932.469999999</v>
      </c>
      <c r="F76" s="65">
        <f t="shared" si="1"/>
        <v>81.137743548382289</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996142</v>
      </c>
      <c r="E77" s="251">
        <v>2689119.07</v>
      </c>
      <c r="F77" s="65">
        <f t="shared" si="1"/>
        <v>269.95338716769294</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312240</v>
      </c>
      <c r="E81" s="251">
        <v>494045.89</v>
      </c>
      <c r="F81" s="65">
        <f t="shared" si="1"/>
        <v>158.22632910581603</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168072843</v>
      </c>
      <c r="E82" s="83">
        <f t="shared" si="16"/>
        <v>198604208.46999997</v>
      </c>
      <c r="F82" s="65">
        <f t="shared" si="1"/>
        <v>118.16555543717433</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16132094</v>
      </c>
      <c r="E83" s="251">
        <v>15574215.32</v>
      </c>
      <c r="F83" s="65">
        <f t="shared" si="1"/>
        <v>96.541808645548429</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140715440</v>
      </c>
      <c r="E84" s="251">
        <v>171052794.06999999</v>
      </c>
      <c r="F84" s="65">
        <f t="shared" si="1"/>
        <v>121.55936411100303</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11062725</v>
      </c>
      <c r="E86" s="251">
        <v>11448437.689999999</v>
      </c>
      <c r="F86" s="65">
        <f t="shared" si="1"/>
        <v>103.48659747033393</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162584</v>
      </c>
      <c r="E88" s="251">
        <v>528761.39</v>
      </c>
      <c r="F88" s="65">
        <f t="shared" si="1"/>
        <v>325.2235090783841</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8308125</v>
      </c>
      <c r="E89" s="83">
        <f t="shared" si="17"/>
        <v>2869561.07</v>
      </c>
      <c r="F89" s="65">
        <f t="shared" si="1"/>
        <v>34.539213962235763</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8308125</v>
      </c>
      <c r="E106" s="251">
        <v>2869561.07</v>
      </c>
      <c r="F106" s="65">
        <f t="shared" si="1"/>
        <v>34.539213962235763</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88904853</v>
      </c>
      <c r="E107" s="83">
        <f t="shared" si="21"/>
        <v>122828336.06</v>
      </c>
      <c r="F107" s="65">
        <f t="shared" si="1"/>
        <v>138.15706557661144</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42482260</v>
      </c>
      <c r="E108" s="251">
        <v>73118806.769999996</v>
      </c>
      <c r="F108" s="65">
        <f t="shared" si="1"/>
        <v>172.11609450627154</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46422593</v>
      </c>
      <c r="E109" s="251">
        <v>49709529.289999999</v>
      </c>
      <c r="F109" s="65">
        <f t="shared" si="1"/>
        <v>107.08046681063249</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271487640</v>
      </c>
      <c r="E114" s="83">
        <f t="shared" si="22"/>
        <v>294656640.18000001</v>
      </c>
      <c r="F114" s="65">
        <f t="shared" si="1"/>
        <v>108.53409023703622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257373685.56999999</v>
      </c>
      <c r="E115" s="83">
        <f t="shared" si="23"/>
        <v>281809797.75999999</v>
      </c>
      <c r="F115" s="65">
        <f t="shared" si="1"/>
        <v>109.49440970854572</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66876107</v>
      </c>
      <c r="E116" s="251">
        <v>69476833.590000004</v>
      </c>
      <c r="F116" s="65">
        <f t="shared" si="1"/>
        <v>103.88887258344748</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190497578.56999999</v>
      </c>
      <c r="E117" s="251">
        <v>212332964.16999999</v>
      </c>
      <c r="F117" s="65">
        <f t="shared" si="1"/>
        <v>111.46229036815625</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2296951</v>
      </c>
      <c r="E125" s="251">
        <v>2073425.6</v>
      </c>
      <c r="F125" s="65">
        <f t="shared" si="1"/>
        <v>90.268603901432826</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11817003.43</v>
      </c>
      <c r="E126" s="251">
        <v>10773416.82</v>
      </c>
      <c r="F126" s="65">
        <f t="shared" si="1"/>
        <v>91.168771201752975</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15381270</v>
      </c>
      <c r="E129" s="83">
        <f t="shared" si="26"/>
        <v>14374322.83</v>
      </c>
      <c r="F129" s="65">
        <f t="shared" si="1"/>
        <v>93.453419841144452</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0</v>
      </c>
      <c r="E133" s="251">
        <v>32333.59</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0</v>
      </c>
      <c r="E135" s="251">
        <v>0</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3494076</v>
      </c>
      <c r="E137" s="251">
        <v>2508359.37</v>
      </c>
      <c r="F137" s="65">
        <f t="shared" si="1"/>
        <v>71.78891844367439</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2073223</v>
      </c>
      <c r="E138" s="251">
        <v>2655743.12</v>
      </c>
      <c r="F138" s="65">
        <f t="shared" si="1"/>
        <v>128.09732093460281</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9813971</v>
      </c>
      <c r="E140" s="251">
        <v>9177886.75</v>
      </c>
      <c r="F140" s="65">
        <f t="shared" si="1"/>
        <v>93.518584373236891</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732642778</v>
      </c>
      <c r="E141" s="108">
        <f t="shared" si="28"/>
        <v>848588673.01000011</v>
      </c>
      <c r="F141" s="84">
        <f t="shared" si="1"/>
        <v>115.82570640039806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5" workbookViewId="0">
      <selection activeCell="D26" sqref="D2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55031403.350000001</v>
      </c>
      <c r="E5" s="109">
        <f t="shared" si="0"/>
        <v>24993092.140000001</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6604831.2799999993</v>
      </c>
      <c r="E6" s="110">
        <f t="shared" si="1"/>
        <v>714002.9</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4969331.22</v>
      </c>
      <c r="E7" s="110">
        <f t="shared" si="2"/>
        <v>278873.85000000003</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v>83333.289999999994</v>
      </c>
      <c r="E8" s="252">
        <v>0.02</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v>4885450.43</v>
      </c>
      <c r="E9" s="252">
        <v>276514.83</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v>547.5</v>
      </c>
      <c r="E13" s="252">
        <v>2359</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1635500.06</v>
      </c>
      <c r="E14" s="83">
        <f>SUM(E15:E21)</f>
        <v>435129.05</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v>1635500.06</v>
      </c>
      <c r="E19" s="252">
        <v>10045.6</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v>0</v>
      </c>
      <c r="E20" s="252">
        <v>53959.54</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v>0</v>
      </c>
      <c r="E21" s="252">
        <v>371123.91</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48426572.07</v>
      </c>
      <c r="E22" s="110">
        <f t="shared" si="3"/>
        <v>24279089.240000002</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48409891.969999999</v>
      </c>
      <c r="E23" s="110">
        <f t="shared" si="4"/>
        <v>273324.61</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v>4267528.3899999997</v>
      </c>
      <c r="E24" s="252">
        <v>2159</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44008491.579999998</v>
      </c>
      <c r="E25" s="252">
        <v>271165.61</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v>17677</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v>116195</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16680.099999999999</v>
      </c>
      <c r="E30" s="110">
        <f>SUM(E31:E37)</f>
        <v>24005764.630000003</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v>0</v>
      </c>
      <c r="E33" s="252">
        <v>18098597.260000002</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v>16680.099999999999</v>
      </c>
      <c r="E35" s="252">
        <v>250000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v>0</v>
      </c>
      <c r="E36" s="252">
        <v>5657167.3700000001</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36625.35</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36625.35</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v>36625.35</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0"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232980177.46000001</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1149492227.3800001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26184506.379999999</v>
      </c>
      <c r="E7" s="37"/>
      <c r="F7" s="37"/>
      <c r="G7" s="37"/>
      <c r="H7" s="37"/>
      <c r="I7" s="37"/>
      <c r="J7" s="37"/>
      <c r="K7" s="37"/>
      <c r="L7" s="37"/>
      <c r="M7" s="37"/>
      <c r="N7" s="37"/>
      <c r="O7" s="37"/>
      <c r="P7" s="37"/>
      <c r="Q7" s="37"/>
      <c r="R7" s="37"/>
      <c r="S7" s="37"/>
      <c r="T7" s="37"/>
      <c r="U7" s="37"/>
    </row>
    <row r="8" spans="1:24" ht="12.75" customHeight="1" x14ac:dyDescent="0.2">
      <c r="A8" s="116" t="s">
        <v>35</v>
      </c>
      <c r="B8" s="117" t="s">
        <v>2864</v>
      </c>
      <c r="C8" s="188" t="s">
        <v>2865</v>
      </c>
      <c r="D8" s="40">
        <f>SUM(D9:D16)</f>
        <v>733340673.62</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309228229.36000001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177795522.72</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6148950.6600000001</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72750220.489999995</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14923181.630000001</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22419718.789999999</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130074849.97</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180887343.88999999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209079703.49000001</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209079703.49000001</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1093293979.3399999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26297375.09</v>
      </c>
      <c r="E25" s="37"/>
      <c r="F25" s="37"/>
      <c r="G25" s="37"/>
      <c r="H25" s="37"/>
      <c r="I25" s="37"/>
      <c r="J25" s="37"/>
      <c r="K25" s="37"/>
      <c r="L25" s="37"/>
      <c r="M25" s="37"/>
      <c r="N25" s="37"/>
      <c r="O25" s="37"/>
      <c r="P25" s="37"/>
      <c r="Q25" s="37"/>
      <c r="R25" s="37"/>
      <c r="S25" s="37"/>
      <c r="T25" s="37"/>
      <c r="U25" s="37"/>
    </row>
    <row r="26" spans="1:21" ht="12.75" customHeight="1" x14ac:dyDescent="0.2">
      <c r="A26" s="116" t="s">
        <v>35</v>
      </c>
      <c r="B26" s="117" t="s">
        <v>2895</v>
      </c>
      <c r="C26" s="188" t="s">
        <v>2896</v>
      </c>
      <c r="D26" s="40">
        <f>SUM(D27:D34)</f>
        <v>733495547.04999995</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306688346.35000002</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180092526.03999999</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6344739.1500000004</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72750220.489999995</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15311681.68</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22424879.09</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129883154.25</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183086448.41999999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150414608.78</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150414608.78</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289178425.50000024</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112938.84</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35</v>
      </c>
      <c r="B49" s="168" t="s">
        <v>2928</v>
      </c>
      <c r="C49" s="188" t="s">
        <v>2929</v>
      </c>
      <c r="D49" s="40">
        <f>D50+D55+D60+D65+D70+D75+D80+D85</f>
        <v>112938.84</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111838.84</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59468.74</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27419</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24951.1</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1100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1036</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46</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18</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289065486.66000003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481510.52</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35</v>
      </c>
      <c r="B103" s="87" t="s">
        <v>2843</v>
      </c>
      <c r="C103" s="188" t="s">
        <v>2994</v>
      </c>
      <c r="D103" s="256">
        <v>49722574.270000003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5989304.4000000004</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232872097.47</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36186</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Provjera</v>
      </c>
      <c r="C215" s="120" t="s">
        <v>3217</v>
      </c>
      <c r="D215" s="125"/>
      <c r="E215" s="73">
        <f t="shared" si="20"/>
        <v>0</v>
      </c>
      <c r="F215" s="73">
        <f t="shared" si="21"/>
        <v>1</v>
      </c>
      <c r="G215" s="73"/>
      <c r="H215" s="73"/>
      <c r="I215" s="73"/>
      <c r="J215" s="73"/>
      <c r="K215" s="73"/>
      <c r="L215" s="73">
        <f>IF(AND('PR-RAS'!D90&gt;0,'PR-RAS'!D702=0),1,0)</f>
        <v>1</v>
      </c>
      <c r="M215" s="73">
        <f>IF(AND('PR-RAS'!E90&gt;0,'PR-RAS'!E702=0),1,0)</f>
        <v>1</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3222</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Provjera</v>
      </c>
      <c r="C274" s="121" t="s">
        <v>3276</v>
      </c>
      <c r="D274" s="125"/>
      <c r="E274" s="73">
        <f>MAX(G274:K274)</f>
        <v>0</v>
      </c>
      <c r="F274" s="73">
        <f t="shared" si="21"/>
        <v>1</v>
      </c>
      <c r="G274" s="73">
        <f>IF(AND(OR(MAX('PR-RAS'!D653:E653,'PR-RAS'!D655:E655)&gt;10000,MAX('PR-RAS'!D654:E654,'PR-RAS'!D656:E656)&gt;35000),O3&lt;&gt;174,O3&lt;&gt;713,O3&lt;&gt;1222,O3&lt;&gt;47107),1,0)</f>
        <v>0</v>
      </c>
      <c r="H274" s="73">
        <f>IF(MAX('PR-RAS'!D653:E656)&gt;100000,1,0)</f>
        <v>0</v>
      </c>
      <c r="I274" s="73"/>
      <c r="J274" s="73"/>
      <c r="K274" s="73"/>
      <c r="L274" s="73">
        <f>IF(MAX('PR-RAS'!D653:E656)&gt;1000,1,0)</f>
        <v>1</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Anela Bordi</cp:lastModifiedBy>
  <cp:lastPrinted>2023-02-28T13:31:18Z</cp:lastPrinted>
  <dcterms:created xsi:type="dcterms:W3CDTF">2022-04-01T05:14:30Z</dcterms:created>
  <dcterms:modified xsi:type="dcterms:W3CDTF">2023-03-08T09:27:28Z</dcterms:modified>
</cp:coreProperties>
</file>