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osuopeu.sharepoint.com/sites/UOfinancije/Shared Documents/Javna nabava/2023/Jednostavna nabava/Izgradnja pristupne ceste GC/"/>
    </mc:Choice>
  </mc:AlternateContent>
  <xr:revisionPtr revIDLastSave="9" documentId="10_ncr:20000_{9C6A5555-5647-4C15-B5F6-30620EB5594C}" xr6:coauthVersionLast="47" xr6:coauthVersionMax="47" xr10:uidLastSave="{D02373D2-B589-4C9C-9BDB-13D72CAFF239}"/>
  <bookViews>
    <workbookView xWindow="-120" yWindow="-120" windowWidth="29040" windowHeight="15840" tabRatio="775" activeTab="2" xr2:uid="{00000000-000D-0000-FFFF-FFFF00000000}"/>
  </bookViews>
  <sheets>
    <sheet name="REKAPITULACIJA" sheetId="4" r:id="rId1"/>
    <sheet name="GRAĐEVINSKI RADOVI " sheetId="5" r:id="rId2"/>
    <sheet name="JAVNA RASVJETA" sheetId="2" r:id="rId3"/>
  </sheets>
  <definedNames>
    <definedName name="_Toc465844094" localSheetId="0">REKAPITULACIJA!$B$3</definedName>
    <definedName name="euro">#REF!</definedName>
    <definedName name="_xlnm.Print_Titles" localSheetId="2">'JAVNA RASVJETA'!$1:$2</definedName>
    <definedName name="l">#REF!</definedName>
    <definedName name="m">#REF!</definedName>
    <definedName name="min">#REF!</definedName>
    <definedName name="minE">#REF!</definedName>
    <definedName name="mr">#REF!</definedName>
    <definedName name="p">'JAVNA RASVJETA'!#REF!</definedName>
    <definedName name="_xlnm.Print_Area" localSheetId="2">'JAVNA RASVJETA'!$A$1:$F$146</definedName>
    <definedName name="_xlnm.Print_Area" localSheetId="0">REKAPITULACIJA!$A$1:$K$35</definedName>
    <definedName name="sat">#REF!</definedName>
    <definedName name="satE">#REF!</definedName>
    <definedName name="u">'JAVNA RASVJETA'!#REF!</definedName>
    <definedName name="Z_576643E0_7D6F_4D34_B9FB_2CADBE10825C_.wvu.Cols" localSheetId="2" hidden="1">'JAVNA RASVJETA'!#REF!</definedName>
    <definedName name="Z_576643E0_7D6F_4D34_B9FB_2CADBE10825C_.wvu.PrintArea" localSheetId="2" hidden="1">'JAVNA RASVJETA'!$A$1:$F$148</definedName>
    <definedName name="Z_631A9E17_4841_4695_8374_210D0D837987_.wvu.Cols" localSheetId="2" hidden="1">'JAVNA RASVJETA'!#REF!</definedName>
    <definedName name="Z_631A9E17_4841_4695_8374_210D0D837987_.wvu.PrintArea" localSheetId="2" hidden="1">'JAVNA RASVJETA'!$A$1:$F$148</definedName>
  </definedNames>
  <calcPr calcId="191029"/>
  <customWorkbookViews>
    <customWorkbookView name="SolcicIv - Personal View" guid="{576643E0-7D6F-4D34-B9FB-2CADBE10825C}" mergeInterval="0" personalView="1" maximized="1" windowWidth="1056" windowHeight="670" tabRatio="733" activeSheetId="8"/>
    <customWorkbookView name="emanovig - Personal View" guid="{631A9E17-4841-4695-8374-210D0D837987}" mergeInterval="0" personalView="1" maximized="1" windowWidth="1276" windowHeight="859" tabRatio="733"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4" l="1"/>
  <c r="F90" i="5"/>
  <c r="F89" i="5"/>
  <c r="F87" i="5"/>
  <c r="F86" i="5"/>
  <c r="F85" i="5"/>
  <c r="F84" i="5"/>
  <c r="F83" i="5"/>
  <c r="F82" i="5"/>
  <c r="F79" i="5"/>
  <c r="F78" i="5"/>
  <c r="F77" i="5"/>
  <c r="F76" i="5"/>
  <c r="F75" i="5"/>
  <c r="F72" i="5"/>
  <c r="F71" i="5"/>
  <c r="F70" i="5"/>
  <c r="F69" i="5"/>
  <c r="F68" i="5"/>
  <c r="F67" i="5"/>
  <c r="F66" i="5"/>
  <c r="F65" i="5"/>
  <c r="F64" i="5"/>
  <c r="F63" i="5"/>
  <c r="F62" i="5"/>
  <c r="F61" i="5"/>
  <c r="F60" i="5"/>
  <c r="F59" i="5"/>
  <c r="F58" i="5"/>
  <c r="F57" i="5"/>
  <c r="F56" i="5"/>
  <c r="F55" i="5"/>
  <c r="F54" i="5"/>
  <c r="F53" i="5"/>
  <c r="F52" i="5"/>
  <c r="F51" i="5"/>
  <c r="F50" i="5"/>
  <c r="F49" i="5"/>
  <c r="F45" i="5"/>
  <c r="F44" i="5"/>
  <c r="F43" i="5"/>
  <c r="F42" i="5"/>
  <c r="F41" i="5"/>
  <c r="F39" i="5"/>
  <c r="F38" i="5"/>
  <c r="F37" i="5"/>
  <c r="F36" i="5"/>
  <c r="F33" i="5"/>
  <c r="F32" i="5"/>
  <c r="F31" i="5"/>
  <c r="F30" i="5"/>
  <c r="F27" i="5"/>
  <c r="F26" i="5"/>
  <c r="F25" i="5"/>
  <c r="F28" i="5" s="1"/>
  <c r="F22" i="5"/>
  <c r="F21" i="5"/>
  <c r="F20" i="5"/>
  <c r="F19" i="5"/>
  <c r="F18" i="5"/>
  <c r="F17" i="5"/>
  <c r="F16" i="5"/>
  <c r="F15" i="5"/>
  <c r="F14" i="5"/>
  <c r="F13" i="5"/>
  <c r="F10" i="5"/>
  <c r="F9" i="5"/>
  <c r="F8" i="5"/>
  <c r="F7" i="5"/>
  <c r="F6" i="5"/>
  <c r="F5" i="5"/>
  <c r="F4" i="5"/>
  <c r="F46" i="5" l="1"/>
  <c r="K28" i="4" s="1"/>
  <c r="F80" i="5"/>
  <c r="K32" i="4" s="1"/>
  <c r="F11" i="5"/>
  <c r="K20" i="4" s="1"/>
  <c r="F23" i="5"/>
  <c r="K22" i="4" s="1"/>
  <c r="F34" i="5"/>
  <c r="K26" i="4" s="1"/>
  <c r="F73" i="5"/>
  <c r="K30" i="4" s="1"/>
  <c r="F91" i="5"/>
  <c r="F93" i="5" l="1"/>
  <c r="F95" i="5" s="1"/>
  <c r="K34" i="4"/>
  <c r="K36" i="4"/>
  <c r="K54" i="4" s="1"/>
  <c r="F97" i="5" l="1"/>
  <c r="F130" i="2"/>
  <c r="F127" i="2"/>
  <c r="F124" i="2"/>
  <c r="F121" i="2"/>
  <c r="F118" i="2"/>
  <c r="F115" i="2"/>
  <c r="F112" i="2"/>
  <c r="F109" i="2"/>
  <c r="F106" i="2"/>
  <c r="F103" i="2"/>
  <c r="F100" i="2"/>
  <c r="F93" i="2"/>
  <c r="F90" i="2"/>
  <c r="F87" i="2"/>
  <c r="F84" i="2"/>
  <c r="F81" i="2"/>
  <c r="F78" i="2"/>
  <c r="F74" i="2"/>
  <c r="F70" i="2"/>
  <c r="F64" i="2"/>
  <c r="F54" i="2"/>
  <c r="F51" i="2"/>
  <c r="F48" i="2"/>
  <c r="F45" i="2"/>
  <c r="F42" i="2"/>
  <c r="F39" i="2"/>
  <c r="F36" i="2"/>
  <c r="F33" i="2"/>
  <c r="F56" i="2" l="1"/>
  <c r="F95" i="2"/>
  <c r="F132" i="2"/>
  <c r="F140" i="2"/>
  <c r="K43" i="4" s="1"/>
  <c r="F142" i="2"/>
  <c r="K45" i="4" s="1"/>
  <c r="F144" i="2"/>
  <c r="K47" i="4" s="1"/>
  <c r="F26" i="2"/>
  <c r="F23" i="2"/>
  <c r="F20" i="2"/>
  <c r="F138" i="2" l="1"/>
  <c r="K41" i="4" s="1"/>
  <c r="K49" i="4" s="1"/>
  <c r="K56" i="4" s="1"/>
  <c r="K59" i="4" s="1"/>
  <c r="F28" i="2"/>
  <c r="F146" i="2" l="1"/>
  <c r="F148" i="2" s="1"/>
  <c r="F150" i="2" s="1"/>
  <c r="K61" i="4"/>
  <c r="K63" i="4" s="1"/>
</calcChain>
</file>

<file path=xl/sharedStrings.xml><?xml version="1.0" encoding="utf-8"?>
<sst xmlns="http://schemas.openxmlformats.org/spreadsheetml/2006/main" count="460" uniqueCount="344">
  <si>
    <t>r.b.</t>
  </si>
  <si>
    <t>opis</t>
  </si>
  <si>
    <t>j.m.</t>
  </si>
  <si>
    <t>kol.</t>
  </si>
  <si>
    <t>F.1.</t>
  </si>
  <si>
    <t>ELEKTROENEGETSKI RAZVOD</t>
  </si>
  <si>
    <t>m</t>
  </si>
  <si>
    <t>kom</t>
  </si>
  <si>
    <t>kompl.st.1.2</t>
  </si>
  <si>
    <t>F.2.</t>
  </si>
  <si>
    <t>kompl.st.2.1</t>
  </si>
  <si>
    <t>F.3.</t>
  </si>
  <si>
    <t>kompl.st.3.1</t>
  </si>
  <si>
    <t>F.4.</t>
  </si>
  <si>
    <t>kompl.st.1.1</t>
  </si>
  <si>
    <t>3.4.</t>
  </si>
  <si>
    <t>3.5.</t>
  </si>
  <si>
    <t xml:space="preserve">R E K A P I T U L A C I J A </t>
  </si>
  <si>
    <t>1.2.</t>
  </si>
  <si>
    <t>1.3.</t>
  </si>
  <si>
    <t>kompl.st.1.3</t>
  </si>
  <si>
    <t>3.2.</t>
  </si>
  <si>
    <t>3.3.</t>
  </si>
  <si>
    <t>3.6.</t>
  </si>
  <si>
    <t>4.3.</t>
  </si>
  <si>
    <t>4.1.</t>
  </si>
  <si>
    <t>4.2.</t>
  </si>
  <si>
    <t>4.4.</t>
  </si>
  <si>
    <t>4.5.</t>
  </si>
  <si>
    <t>4.6.</t>
  </si>
  <si>
    <t>Prije dostavljanja ponude, ponuđač je dužan provjeriti točne količine svih stavki troškovnika.</t>
  </si>
  <si>
    <t>Prije  početka radova, izvođač je dužan pregledati  kompletnu dokumentaciju, te sve  nejasnoće ili eventualne  neispravnosti raspraviti  s  nadzornim  inženjerom  i  projektantom.</t>
  </si>
  <si>
    <t xml:space="preserve">Nacrti, tehnički opis i ovaj troškovnik čine cjelinu projekta. Sve odredbe ovih uvjeta smatraju se sastavnim dijelom opisa svake pojedine stavke  troškovnika. </t>
  </si>
  <si>
    <t>Svi izvedeni radovi moraju biti prema Zakonu o normizaciji NN br. 163/03 i prema Zakonu o tehničkim zahtjevima za proizvode i ocjeni sukladnosti (NN 158/03) i temeljem čl. 20. tog Zakona važeći pravilnici i norme preuzeti Zakonom o normizaciji (NN 55/96), odnosno Pravilnicima o tehničkim mjerama za izvođenje pojedinih vrsta radova, navedenih uz pojedine grupe radova.</t>
  </si>
  <si>
    <t>Sve radove treba kalkulirati prema opisu troškovničkih stavki i uvodnih opisa pojedinih grupa radova vezanih za izvođenja po HRN normama.</t>
  </si>
  <si>
    <t>Sav materijal koji se koristiti pri izvedbi radova mora odgovarati Hrvatskim standardima  „CE”. Izvođač ne smije ugraditi materijal koji nije specificiran, osim ako se sa tom izmjenom pismeno suglasi projektant.</t>
  </si>
  <si>
    <t>Svi radovi moraju biti kvalitetno izvedeni. Svi radovi koji bi se tokom izvedbe ili kasnije pokazali nekvalitetnim moraju se ponovo izvesti o trošku izvođača.</t>
  </si>
  <si>
    <t>Jedinične cijene obuhvaćaju sve potrebne radove, pribor, vezna sredstva, brtvila, prelazne sokle, sav okov i pribor, te ugradbeni materijal. Jedinična cijena po jedinici mjere obuhvaća: dobavu, odnosno izradu na gradilištu ili radionici, transport vanjski i na gradilištu, ugradnju i testiranje, preuzimanje od strane nadzora.</t>
  </si>
  <si>
    <t xml:space="preserve">INVESTITOR:      </t>
  </si>
  <si>
    <t xml:space="preserve">GRAĐEVINA:      </t>
  </si>
  <si>
    <t xml:space="preserve">LOKACIJA:      </t>
  </si>
  <si>
    <t>3.7.</t>
  </si>
  <si>
    <t>2.3.</t>
  </si>
  <si>
    <t>2.2.</t>
  </si>
  <si>
    <t>RASVJETA</t>
  </si>
  <si>
    <t>SVJETILJKA OZNAKE S1</t>
  </si>
  <si>
    <t>SVJETILJKA OZNAKE S2</t>
  </si>
  <si>
    <t>RASVJETNI STUP H=10m</t>
  </si>
  <si>
    <t>2.4.</t>
  </si>
  <si>
    <t>RAZDJELNICA STUPA</t>
  </si>
  <si>
    <t>U tijelo stupa potreno je ugraditi razdjelnik sljedečih karakteristika:                                                                                                    
- nazivni izolacijski napon Uᵢ: min. 500V AC,
- nazivna termička struja Ith: min. 25A,
- dolazne stezaljke – priključak dva vodiča po stezaljci, moment pritezanja 6,0 Nm:  min. 4x16-35 mm² Cu/Al,
- dolazne stezaljke tipa"F"– klizna stezaljka - priključak tri vodiča po stezaljci, moment pritezanja 6,0 Nm: min.4x16-25 mm² Cu/Al,                                                                                                                          
- izlazne stezaljke – moment pritezanja 1,0 Nm: min. 4x1,5-4 mm²,                                 
- PE stezaljka, 4-polna: 16mm²,
- za sustav osigurača 1-2x D01/E14 i 1-3 x LS 1pC                                                                                                            
- stupanj zaštite : min. IP 54,
- klasa zaštite : II – zaštitno izoliranje,
- najmanji unutarnji promjer stupa: Ø 100 mm,
- najmanja veličina vrata stupa prema EN 40-2 : 80 x 350 mm,
- nazivne mjere – max. D x Š x V : 230 x 75 x 85 mm,
- montažna mjera – vijcima M6, ovješenjem ili na nosač prema DIN 49778 -7 : 325 mm, 
- brtva dolaznog kabla, višeslojna, Øᵥ kabla, dva dolazna kabela : 18 – 32                         
- brtva dolaznog kabela za tri dolazna kabela, Øᵥ kabela: 22-28mm  mm,                                                               
- veličinu otvora i opseg stupa obavezno provjeriti prije narudžbe razdjelnice 
- brtva odlaznog kabla, Øᵥ : 8 – 14 mm,
- materijal kućišta i poklopca : ASA+PC / V-0, RAL 7035
- materijal transparentnog pokrova : PC / V-2, transparentni,                                             
- materijal kućišta stezaljki: PA 66 / V-0, RAL 9005
- materijal brtvi : TPE 55 ShA, RAL 9005
- brtva PE vodiča, Øᵥ : 4 – 7 mm / 10mm² PE                                                                                               
- komplet sa jednim rastalnim umetkom-osiguračem D01 6A 400V      
Uz opremu potrebno isporučiti:
- Izjavu o sukladnosti proizvođača, 
- Izjavu proizvođača o porijeklu proizvoda iz Europske Unije (EU)</t>
  </si>
  <si>
    <t>2.5.</t>
  </si>
  <si>
    <t>Dobava i montaža nasade konzole-jednokrake za montažu svjetiljke. Krak je izveden kao jednosrani lučni(savijen u radijusu), čelični, cijevni, dužine luka l=1300mm, h=400mm, promjera cijevi na koji se učvršćuje svjetiljka min.Ø60.3x3mm, zaštitu od korozije  izvesti sistemom zaštite za kategoriju korozivnosti C4 prema HRN EN ISO 12944 i HRN EN ISO 1461. Krak se nasađuje na stup i učvršćuje imbus uvrtnim fiksir vijcima, vanjski promjer cijevnog dijela koji se nasađuje ø76mm. Krak mora biti atestirani za osnovnu brzinu vjetra od 25m/s uz predočenje vrijedećih dokaza mehaničke otpornosti i stabilnost te mora ispunjavati sve zahtjeve normi i propisa HRN EN ISO 1461:2001, HRN EN 10025-2:2007, EN 10219, DIN EN ISO 12 944 uz predočenje vrijedećih certifikata.  Stavkom obuhvatiti sav potrebni spojni i montažni materijal.</t>
  </si>
  <si>
    <t>GRAĐEVINSKI RADOVI</t>
  </si>
  <si>
    <t>Strojno produbljenje širokog iskopa u tlu C. kategorije na pozicijama temelja samaca rasvjetnih stupova, dubine do 1,20 m, direktni utovar u transporter i odlaganje na gradilišni deponij.
Iskop se izvodi na visinu donje kote podložnog betona.
Baza iskopa je veličine tlocrtne površine temelja.
Stavka uključuje planiranje dna iskopa sa točnosti ± 2,0 cm.
Obračun po m3 u sraslom stanju.</t>
  </si>
  <si>
    <r>
      <t>m</t>
    </r>
    <r>
      <rPr>
        <vertAlign val="superscript"/>
        <sz val="10"/>
        <rFont val="Arial"/>
        <family val="2"/>
      </rPr>
      <t>3</t>
    </r>
  </si>
  <si>
    <t>kompl.st.3.2.</t>
  </si>
  <si>
    <t>Dobava materijala, transporti, ugradnja i zbijanje nosivog nasipa drobljenca frakcije 0-64mm ispod temelja samaca rasvjete, u slojevima debljine do 30cm, ukupne debljine 30cm u zbijenom stanju.
Stavka uključuje strojno zbijanje prema uputi projektanta konstrukcije do zbijenosti min. 60 MPa što se dokazuje ispitivanjem dinamičkom pločom - 1 mjerenje na 500 m2.
Obračun po m3 u zbijenom stanju.</t>
  </si>
  <si>
    <t>Zatrpavanje rovova elektroinstalacija kvalitetnim materijalom iz iskopa te priprema posteljice materijalom iz iskopa za polaganje cijevi elektroinstalacija.
Stavka obuhvaća nasipavanje zemlje, razastiranje i zbijanje uz potrebno vlaženje.
Obračun po m3 u zbijenom stanju.</t>
  </si>
  <si>
    <t>kompl.st.3.7.</t>
  </si>
  <si>
    <t>kompl.st.3.5.</t>
  </si>
  <si>
    <t>kompl.st.3.4.</t>
  </si>
  <si>
    <t>kompl.st.3.3.</t>
  </si>
  <si>
    <t>3.8.</t>
  </si>
  <si>
    <t>Dobava i polaganje Fe/Zn 25x4mm trake u prethodno iskopani rov, za potrebe uzemljenja vanjskih rasvjetnih stupova</t>
  </si>
  <si>
    <r>
      <t>Dobava i polaganje u prethodno iskopani rov kabela za napajanje javne rasvjete, tip kao: NAYY-O 4x25mm</t>
    </r>
    <r>
      <rPr>
        <vertAlign val="superscript"/>
        <sz val="10"/>
        <rFont val="Arial"/>
        <family val="2"/>
      </rPr>
      <t>2</t>
    </r>
  </si>
  <si>
    <t>2.6.</t>
  </si>
  <si>
    <t>kompl</t>
  </si>
  <si>
    <t>3.1.</t>
  </si>
  <si>
    <t>Probni ručni iskop i zatrpavanje rova za određivanje stvarnog položaja postojećih podzemnih instalacija, na lokacijama prema nalogu nadzornog inženjera</t>
  </si>
  <si>
    <t>Izrada kabelskog izvoda i spajanje na razdjelnicu stupa kabela NAYY-O 4x25mm2, kompletno sa sitnim spojnim montažnim materijalom i priborom (kabelski završetak, kabelska stopica)</t>
  </si>
  <si>
    <t>1.1.</t>
  </si>
  <si>
    <t>DEMONTAŽNI RADOVI</t>
  </si>
  <si>
    <t>Uklanjanje, prijevoz i zbrinjavanje postojećeg temelja rasvjetnog stupa, sve sukladno važećim Zakonima i Propisima</t>
  </si>
  <si>
    <t>NS</t>
  </si>
  <si>
    <t>2.7.</t>
  </si>
  <si>
    <t>Izrada izvoda trakom Fe/Zn 25x4mm prosječne duljine 2m i spoj na vruće cinčani rasvjetni stup zavarivanjem, spoj zaljati bitumenom.</t>
  </si>
  <si>
    <t xml:space="preserve">Mjerna križna spojnica, sastavljena od 3 pločice dim. 58x68mm i 4 vijka te matice M8, namjenjena izvedbimjernih i ostalih spojeva između plosnatih vodiča do širine 45mm u zemlji i nad njom. </t>
  </si>
  <si>
    <t>2.1.</t>
  </si>
  <si>
    <t>2.8.</t>
  </si>
  <si>
    <t>kompl.st.2.8</t>
  </si>
  <si>
    <t>kompl.st.2.7</t>
  </si>
  <si>
    <t>kompl.st.2.6</t>
  </si>
  <si>
    <t>kompl.st.2.2</t>
  </si>
  <si>
    <t>kompl.st.2.3</t>
  </si>
  <si>
    <t>kompl.st.2.4</t>
  </si>
  <si>
    <t>kompl.st.2.5</t>
  </si>
  <si>
    <t>F.3. RASVJETA UKUPNO:</t>
  </si>
  <si>
    <t>kompl.st.4.2.</t>
  </si>
  <si>
    <t>kompl.st.4.3.</t>
  </si>
  <si>
    <t>kompl.st.4.1.</t>
  </si>
  <si>
    <t>kompl.st.4.4.</t>
  </si>
  <si>
    <t>4.7.</t>
  </si>
  <si>
    <t>4.8.</t>
  </si>
  <si>
    <t>kompl.st.4.5.</t>
  </si>
  <si>
    <t>kompl.st.4.6.</t>
  </si>
  <si>
    <t>kompl.st.4.8.</t>
  </si>
  <si>
    <t>4.9.</t>
  </si>
  <si>
    <t>kompl.st.4.9.</t>
  </si>
  <si>
    <t>4.10.</t>
  </si>
  <si>
    <t>F.4. GRAĐEVINSKI RADOVI UKUPNO:</t>
  </si>
  <si>
    <t>F.1. DEMONTAŽNI RADOVI UKUPNO:</t>
  </si>
  <si>
    <t>F.2. ELEKTROENEGETSKI RAZVOD UKUPNO:</t>
  </si>
  <si>
    <t>F.2. ELEKTROENERGETSKI RAZVOD UKUPNO:</t>
  </si>
  <si>
    <t>kompl.st.4.10.</t>
  </si>
  <si>
    <t>Dobava i ugradnja betona klase C8/10 za zaštitu PVC cijevi od mehaničkog oštećenja, na svim prijelazima ispod prometnice.</t>
  </si>
  <si>
    <t>Dobava i ugradnja PVC štitnika dužine 1m za mehaničku zaštitu kabela</t>
  </si>
  <si>
    <t>Dobava i polaganje vrpce upozorenja "POZOR-ENERGETSKI KABEL"</t>
  </si>
  <si>
    <t>kompl.st.3.8.</t>
  </si>
  <si>
    <t>3.9.</t>
  </si>
  <si>
    <t>kompl.st.3.9.</t>
  </si>
  <si>
    <t>Ispitivanje el. Instalacije, mjerenje svjetlotehničkih parametara kvalitete cestovne rasvjete, podešavanje, izdavanje izvješća o mjerenju te puštanje u rad</t>
  </si>
  <si>
    <t>Dobava strojno pripremljenog mršavog betona C25/30, transporti i ugradnja za temelj stupa, dimenzija 1,1x1,1x1,2m, izrada oplate, ugradnja sidra, finalna obrada i oblikovanje gornjeg sloja
Obračun po m3</t>
  </si>
  <si>
    <t>Nasipavanje zemlje oko temelja nakon betoniranja istih. Izvesti zemljom iz iskopa bez primjesa opeke i šute. Nasipavanje izvesti u slojevima po 30 cm sa nabijanjem.
Obračun po m3 u zbijenom stanju.</t>
  </si>
  <si>
    <t>4.11.</t>
  </si>
  <si>
    <t>kompl.st.4.11.</t>
  </si>
  <si>
    <t>kompl.st.4.12.</t>
  </si>
  <si>
    <t>Isporuka i ugradnja zaštite postojeće instalacije u tlu ispod prometnice. Zaštita se izvodi od montažnih elemenata - tipskih betonskih cijevi Ø200mm, dužine elementa 1000mm koji se spajaju u svemu prema uputama proizvođača. Ispod cijevi potrebno je ispuniti pijeskom tako da se popune sve praznine između cijevi i postojeće infrastrukture</t>
  </si>
  <si>
    <t>GRAD OSIJEK</t>
  </si>
  <si>
    <t>F. Kuhača 9, 31 000 Osijek
OIB: 30050049642</t>
  </si>
  <si>
    <t>Izgradnja dijela nerazvrstane ceste s komunalnom infrastrukturom za potrebe pristupa Gospodarskom centru u Osijeku i rekonstrukcija spoja na postojeću prometnicu „S“ cesta</t>
  </si>
  <si>
    <t>k.č.br.: 9701/6, 9700/21, 9700/22, 9701/8; k.o. Osijek, grad Osijek, Osječko-baranjska županija</t>
  </si>
  <si>
    <t>TROŠKOVNIK</t>
  </si>
  <si>
    <t>Demontaža i odspajanje postojećih kabela javne rasvjete i postojećeg uzemljivača, zbrinjavanje i odvoz materijala na deponij sukladno važećim Zakonima i Propisima</t>
  </si>
  <si>
    <t>Dobava i polaganje zaštitnih dvoslojno korugiranih cijevi D75mm za prolaz kabela u temeljima rasvjetnih stupova.</t>
  </si>
  <si>
    <t>Dobava i polaganje zaštitnih dvoslojno korugiranih D160mm cijevi za zaštitu kabela prilikom prolaza ispod kolnih površina</t>
  </si>
  <si>
    <t>Izrada projekta izvedenog stanja od strane ovlaštenog inženjera. Projekt je potrebno izraditi na geokodiranoj geodetskoj podlozi, sa podacima unesenim iz geodestkog elaborata vodova.</t>
  </si>
  <si>
    <t>Strojni linijski iskop tla C. kategorije za rovove elektroinstalacija, širine do 0,4m, dubine do 0,8m, duljine 380m, direktni utovar u transporter i odlaganje na gradilišni deponij.
Obračun po m3 u sraslom stanju.</t>
  </si>
  <si>
    <t>Dobava materijala, transport, ugradnja i zbijanje nasipa pijeska frakcije 0-4mm kao podloga i zaštita cijevi unutar rovova elektroinstalacija širine 40cm, posteljica 10cm ispod cijevi i 30cm iznad cijevi.
Obračun po m3 u zbijenom stanju.</t>
  </si>
  <si>
    <t>OPĆI UVJETI</t>
  </si>
  <si>
    <t>Otpajanje i demontaža postojećih svjetiljki javne rasvjete, komplet sa demontažom stupa javne rasvjete visine 10m.
Svjetiljke potrebno propisno zbrinuti i deponirati.</t>
  </si>
  <si>
    <r>
      <t>Dobava i provlačenje NN kabela NYY-J 3x2,5mm</t>
    </r>
    <r>
      <rPr>
        <vertAlign val="superscript"/>
        <sz val="10"/>
        <rFont val="Arial"/>
        <family val="2"/>
      </rPr>
      <t>2</t>
    </r>
    <r>
      <rPr>
        <sz val="10"/>
        <rFont val="Arial"/>
        <family val="2"/>
      </rPr>
      <t xml:space="preserve"> kroz tijelo stupa, prosječne dužine  kabela 12m, kompletno sa spajanjem na stupnu razdjelnicu te izvršenje svih potrebnih spajanja.</t>
    </r>
  </si>
  <si>
    <t>PDV</t>
  </si>
  <si>
    <t xml:space="preserve">Ponuditelj nudi_________________
</t>
  </si>
  <si>
    <t>Punuditelj nudi:___________________________</t>
  </si>
  <si>
    <t>Geodetske usluge: Snimanje trase i određivanje lokacija pojedinih elemenata prije ugradnje, završno snimanje pozicija nakon izvedenih radova, izrada odgovarajućeg elaborata, upis u katastar vodova i GIS Javne rasvjete Grada Osijeka. Sve komplet sukladno zakonskim propisima i pravilima struke.</t>
  </si>
  <si>
    <r>
      <t xml:space="preserve">U svaku stavku opreme potrebno je predvidjeti dobavu, montažu,  spajanje i funkcionalno ispitivanje. U cijenu uračunati sitni montažni materijal, te ostali potrebni pribor i odgovarajuće ateste. Na LED svjetiljke ponuđač mora dati jamstvo u roku od najmanje 5 godina(kako je naznačeno kod svake stavke pojedinačno). 
Nuđene svjetiljke moraju posjedovati EU certifikate. 
U slučaju dobave opreme drugih proizvođača, ona mora zadovoljavati tehničke karakteristike (specifikacije) i opise predložene opreme.
Kriterij za jednakovrijednost: tehničke karakteristike ponuđene svjetiljke moraju biti jednake ili bolje od onih predviđenih proizvodom. 
</t>
    </r>
    <r>
      <rPr>
        <sz val="9"/>
        <color rgb="FFFF0000"/>
        <rFont val="Arial"/>
        <family val="2"/>
        <charset val="238"/>
      </rPr>
      <t xml:space="preserve">
</t>
    </r>
    <r>
      <rPr>
        <sz val="9"/>
        <rFont val="Arial"/>
        <family val="2"/>
        <charset val="238"/>
      </rPr>
      <t xml:space="preserve">Prije narudžbe obavezno usuglasiti točan tip, boju i konačnu dispoziciju rasvjetnih tijela sa nadzornim inženjerom, koji je dužan konzultirati glavnog projektanta i projektanta el. instalacija.
</t>
    </r>
  </si>
  <si>
    <r>
      <rPr>
        <b/>
        <u/>
        <sz val="9"/>
        <rFont val="Arial"/>
        <family val="2"/>
        <charset val="238"/>
      </rPr>
      <t>Odredbe o normama, standardima i upućivanju na tehničke specifikacije</t>
    </r>
    <r>
      <rPr>
        <sz val="9"/>
        <rFont val="Arial"/>
        <family val="2"/>
        <charset val="238"/>
      </rPr>
      <t xml:space="preserve">
Ukoliko su ovom Dokumentacijom o nabavi navedena tehnička pravila koja opisuju predmet nabave pomoću hrvatskih odnosno europskih odnosno međunarodnih normi, ponuditelj treba ponuditi predmet nabave u skladu s normama iz Dokumentacije o nabavi ili jednakovrijednim normama. Za svaku normu navedenu pod dotičnom  normizacijskom sustavu dozvoljeno je nuditi jednakovrijednu normu, tehničko odobrenje odnosno uputu iz odgovarajuće hrvatske, europske ili međunarodne nomenklature.
Osim zahtijevanih normi Naručitelj će priznati i druge jednakovrijedne potvrde mjere osiguranja kvalitete od tijela osnovanih u drugim državama članicama, temeljem članka 270. ZJN 2016.</t>
    </r>
  </si>
  <si>
    <t xml:space="preserve">Dobava i montaža LED svjetiljke za montažu na vrh stupa ili bočno na konzolu ukupne inicijalne snage max.64W, sa specijalnom asimetričnom širokom cestovnom optikom definiranom projektom, svjetlosnog toka netto izlaznog (sa uračunatim gubicima u optičkom sustavu) ne manje od 9750lm (Ta=25°C), deklariranog životnog vijeka minimalno 100.000 radnih sati uz održavanje 100% inicijalnog svjetlosnog toka svih dioda svjetiljke uz maximalno 10% dioda ispod inicijalnog toka(L100/B10) na Ta=25°C, CRI &gt;70Ra, uz toleranciju boje max. 5 SDCM, CCT 3000K, LOR=100%, ULOR=0%, faktor snage (kompenzacija): min. Cosφ=0.98, klase zaštite od vlage i prašine min IP66, klase mehaničke otpornosti na udarce min IK09, klase električne zaštite II. U svjetiljku je ugrađeno elektronsko napajanje (ECC) sa funkcijom održavanja konstantnog svjelosnog toka i prenaponaska zaštita min. 10kV/6kV. 
Svjetijka se isporučuje sa zakretnim prihvatom(mogućnost zakretanja +15°/-15°) za montažu na krak promjera ø60mm. 
</t>
  </si>
  <si>
    <t>Svjetiljka mora imati ENEC ili jednakovrijedan certifikat i zadovoljavati opće zahtjeve prema važečim normama, te je uz svjetiljku potrebno priložiti izjavu o sukladnosti i LDT datoteku za nuđenu svjetiljku.                                                           Jamstvo na proizvod: Ne manje od 5 godina, 
Oznaka u projektu S1</t>
  </si>
  <si>
    <t>Dobava i montaža LED svjetiljke za montažu na vrh stupa ili bočno na konzolu ukupne inicijalne snage max.71W, sa specijalnom asimetričnom širokom cestovnom optikom definiranom projektom, svjetlosnog toka netto izlaznog (sa uračunatim gubicima u optičkom sustavu) ne manje od 10650lm (Ta=25°C), deklariranog životnog vijeka minimalno 100.000 radnih sati uz održavanje 100% inicijalnog svjetlosnog toka svih dioda svjetiljke uz maximalno 10% dioda ispod inicijalnog toka(L100/B10) na Ta=25°C, CRI &gt;70Ra, uz toleranciju boje max. 5 SDCM, CCT 3000K, LOR=100%, ULOR=0%, faktor snage (kompenzacija): min. Cosφ=0.98, klase zaštite od vlage i prašine min. IP66, klase mehaničke otpornosti na udarce min. IK09, klase električne zaštite II. U svjetiljku je ugrađeno elektronsko napajanje (ECC) sa funkcijom održavanja konstantnog svjelosnog toka i prenaponaska zaštita min. 10kV/6kV. 
Svjetijka se isporučuje sa zakretnim prihvatom(mogućnost zakretanja +15°/-15°) za montažu na krak promjera ø60mm. .</t>
  </si>
  <si>
    <t>Svjetiljka mora imati ENEC ili jednakovrijedan certifikat i zadovoljavati opće zahtjeve prema važečim normama, te je uz svjetiljku potrebno priložiti izjavu o sukladnosti i LDT datoteku za nuđenu svjetiljku.                                                          Jamstvo na proizvod: Ne manje od 5 godina, 
Oznaka u projektu S2</t>
  </si>
  <si>
    <t xml:space="preserve">Dobava i montaža čeličnog konusnog cijevnog stupa visine H = 10m. Stup je promjenjivog osmerokutnog poprečnog presjeka po visini, na dnu min.Ø170x3mm i na vrhu min.Ø90x3mm. 
Kvaliteta osnovnog materijala plašta stupa je min. S355J2 prema HRN EN 10025 ili jednakovriijednoj. 
Temeljna ploča kvalitete materijala min. S355J2 dimenzija min.400x400x15mm; razmak temeljnih vijaka min. 300x300mm;  temeljni vijci dimenzija min.M20x550 kvalitete materijala min. S355J2. Kutna 4 ojačanja-rebra min. dim:6x80x300.
Stup mora biti certificiran prema normi EN 40-5 ili jednakovrijenoj i isporučen te označen sa pripadajućim CE znakom. Zaštitu korozije stupa izvesti sistemom zaštite za kategoriju korozivnosti C4 prema HRN EN ISO 12944 ili jednakovrijednoj i HRN EN ISO 1461 ili jednakovrijednoj. 
Stup mora biti opremljen vratima, letvicom za ovjes stupne razdjelnice, vijkom za uzemljenje izvana i iznutra, mora biti isporučen sa pripadajućim temeljnim vijcima, maticama i šablonom za ugradnju temeljnih vijaka. Završetak stupa prilagoditi svjetiljci koja se ugrađuje, mora biti adekvatnog promjera i dužine min100mm. U cijenu uračunati sav potreban rad, materijal i pribor za montažu stupa.
</t>
  </si>
  <si>
    <t>PDV:</t>
  </si>
  <si>
    <t>UKUPNO S PDV:</t>
  </si>
  <si>
    <t>Stavka</t>
  </si>
  <si>
    <t>Opis radova</t>
  </si>
  <si>
    <t>Jedinica mjere</t>
  </si>
  <si>
    <t>Jedinična cijena</t>
  </si>
  <si>
    <t>1.</t>
  </si>
  <si>
    <t>IZGRADNJA DIJELA NERAZVRSTANE CESTE S KOMUNALNOM INFRASTRUKTUROM ZA POTREBE PRISTUPA GOSPODARSKOM CENTRU U OSIJEKU I REKONSTRUKCIJA SPOJA NA POSTOJEĆU PROMETNICU „S“ CESTA</t>
  </si>
  <si>
    <t>PRIPREMNI RADOVI</t>
  </si>
  <si>
    <t>1.1.1.</t>
  </si>
  <si>
    <t>Geodetski radovi. Stavka obuhvaća iskolčenje trase i priključaka,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metru trase i priključaka u skladu s projektom. Izvedba, kontrola kakvoće i obračun prema OTU 1-02</t>
  </si>
  <si>
    <t>1.1.2.</t>
  </si>
  <si>
    <t>lzrada geodetskog snimka izvedenog stanja nakon završetka svih radova. Katastarsko snimanje položene trase ceste sa kartiranjem. Osim geodetskog snimka izvodač geodetskih radova dužan je dostaviti Investitoru geodetski snimak prometnice u digitalnom obliku u DWG formatu.</t>
  </si>
  <si>
    <t>1.1.3.</t>
  </si>
  <si>
    <t>Rušenje i uklanjanje asfalta postojećeg kolnika i pješačke staze debljine do 12 cm uz prethodno zasijecanje asfalta.  Ovaj rad obuhvaća rušenje i uklanjanje asfalta postojećeg kolnika te utovar i prijevoz na odlagalište. Obračun je po m2 porušenog i ukonjenog kolnika. Izvedba, kontrola kakvoće i obračun prema OTU 1-03.2.</t>
  </si>
  <si>
    <t>m2</t>
  </si>
  <si>
    <t>1.1.4.</t>
  </si>
  <si>
    <t xml:space="preserve">Strojno zasjecanje asfalta. Stavkom su obuhvaćena sva strojna zasijecanja asfalta na mjestima uklapanja nove i stare kolničke konstrukcije, na mjestina proširenja kolnika, zasijecanja pri izvedbi prekopa i sl. Jedinična cijena obuhvaća sav rad, opremu i materijal potreban za potpuno dovršenje stavke. Obračun je po m1.  </t>
  </si>
  <si>
    <t>m1</t>
  </si>
  <si>
    <t>1.1.5.</t>
  </si>
  <si>
    <t>Uklanjanje betonskog parkovnog rubnjaka postojeće pješačke staze sa svim troškovima utovara, prijevoza i zbrinjavanja sukladno odredbama Zakona o održivom gospodarenju otpadom.  Obračun je po m1 uklonjenog rubnjaka.</t>
  </si>
  <si>
    <t>1.1.6.</t>
  </si>
  <si>
    <t>Vađenje, demontiranje i izmještanje prometnih znakova i prometne opreme.  Ovaj rad obuhvaća vađenje i pažljivo demontiranje prometnih znakova i opreme radi ponovne montaže, utovar i prijevoz na privremeno odlagalište, utovar i prijevoz do mjesta ugradnje, iskop za temelje, betoniranje temelja i ponovnu montažu istih. Obračun je po komadu demontiranih i ponovno montiranih znakova.  Izvedba, kontrola kakvoće i obračun prema OTU 1-03.2.</t>
  </si>
  <si>
    <t>1.1.7.</t>
  </si>
  <si>
    <t>Vađenje, demontiranje i uklanjanje prometnih znakova i prometne opreme.  Ovaj rad obuhvaća vađenje i pažljivo demontiranje prometnih znakova i opreme , te utovar i prijevoz na odlagalište. Obračun je po komadu demontiranih znakova.  Izvedba, kontrola kakvoće i obračun prema OTU 1-03.2.</t>
  </si>
  <si>
    <t>PRIPREMNI RADOVI - UKUPNO:</t>
  </si>
  <si>
    <t>ZEMLJANI RADOVI</t>
  </si>
  <si>
    <t>1.2.1.</t>
  </si>
  <si>
    <t>Iskop humusa s prebacivanjem na privremeno odlagalište, na odlagalište po izboru izvođača. U debljini prema projektu, ili iznimno stvarne debljine prema uputama nadzornog inženjera. Rad se mjeri u kubičnim metrima stvarno iskopanog humusa, mjereno u sraslom stanju, a jedinična cijena uključuje  iskop humusa, prebacivanje u odlagalište s razastiranjem i planiranjem. Iskop s prebacivanjem (guranjem ili utovarom i prijevozom), razastiranjem i planiranjem iskopanog humusa na privremenom ili stalnom odlagalištu. Izvedba, kontrola kakvoće i obračun prema OTU 2-01.</t>
  </si>
  <si>
    <t>m3</t>
  </si>
  <si>
    <t>1.2.2.</t>
  </si>
  <si>
    <t xml:space="preserve">Strojni široki iskop tla na trasi u materijalu kategorije "C". Prema odredbama projekta s utovarom u prijevozno sredstvo i odvoz na deponij koji osigurava izvođač radova.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 </t>
  </si>
  <si>
    <t>1.2.3.</t>
  </si>
  <si>
    <t>Ručni  iskop.
Ovaj rad obuhvaća ručne iskope u materijalu C kategorije. Rad se mjeri u kubičnim metrima stvarno iskopanog materijala, mjereno u sraslom stanju, a u jediničnu cijenu uračunati su svi radovi na iskopu materijala sa utovarom u prijevozna sredstva i odvozom na deponij koji osigurava izvođač radova , radovi na uređenju i čišćenju pokosa od labilnih blokova i rastresitog materijala, planiranje iskopanih i susjednih površina.  Izvedba, kontrola kakvoće i obračun prema OTU 2-02.
Obračun radova po m3.</t>
  </si>
  <si>
    <t>1.2.4.</t>
  </si>
  <si>
    <t>Izrada nasipa od mješavine - mješani materijal,  Sz≥95 %, Ms≥30 MN/m2, a stavka obuhvaća nabavu materijala za nasip, prijevoz, te ugradnju s prethodnim drobljenjem materijala, lokalnim transportom, strojnim nasipanjem i razastiranjem, prema potrebi vlaženjem ili sušenjem, planiranjem nasipnih slojeva debljine i nagiba prema projektu, te zbijanjem s odgovarajućim sredstvima, a prema odredbama OTU.  Nasipi od takvih materijala rade se u slojevima orijentacijske debljine od 30 do 60 cm. Obračun se mjeri u kubičnim metrima stvarno ugrađenog i zbijenog nasipa, a u cijenu je uključen sav rad na izradi nasipa te planiranje pokosa nasipa i čišćenje okoline, sav ostali rad, transporti i oprema, kao i ispitivanja i kontrola kakvoće. Izvedba, kontrola kakvoće i obračun prema OTU 2-09.</t>
  </si>
  <si>
    <t>1.2.5.</t>
  </si>
  <si>
    <t>Uređenje temeljnog tla mehaničkim zbijanjem vezana tla, Sz≥100 %, Ms≥30 MN/m2 (izvođač je dužan dokazati traženi modul stišljivosti odgovarajućim atestom).  Rad se mjeri i obračunava po četvornom metru stvarno uređenog temeljnog tla.  U cijenu je uključeno prethodno čišćenje te planiranje  i rad potreban za postizanje optimalne vlažnosti vezanih tala, vlaženjem ili rahljenjem i sušenjem, izravnavanje površine tla i zbijanje odgovarajućim sredstvima do tražene zbijenosti te sav rad, materijal i oprema potrebni za potpuno dovršenje stavke uključujući i ispitivanje i kontrolu kakvoće. Izvedba, kontrola kakvoće i obračun prema OTU 2-08.1.</t>
  </si>
  <si>
    <t>1.2.6.</t>
  </si>
  <si>
    <t xml:space="preserve">Zamjena sloja slabo nosivog tla boljim materijalom - drobljenim kamenom 0/63mm (ako se ne postigne traženi modul stišljivosti iz stavke 1.2.4.), predviđene debljine 20 cm ili prema zahtjevu nadzornog inženjera. Rad uključuje iskop sloja slabog materijala u tlu s odvozom na odlagalište koji osigarava izvođač radova, te njegovu zamjenu izradom zbijenog nasipnog sloja od drobljenog kamena. Stavka uključuje nabavu, prijevoz i ugradnju zamjenskog materijala (kamena). Izvođač radova dužan je osigurati sva potrebna ispitivanja radi uvida u kakvoću izvedene zamjene. Primjenu tog materijala odobrava Nadzorni Inženjer. Obračun u kubičnim metrima potpuno završenog i zbijenog sloja. </t>
  </si>
  <si>
    <t>1.2.7.</t>
  </si>
  <si>
    <t>Izrada posteljice od kamenih materijala Sz≥100 %, Ms≥30 Mn/m2 (izvođač je dužan dokazati traženi modul stišljivosti odgovarajućim atestom). Strojna izrada posteljice od kamenih materijala, usjeka ili završnog sloja nasipa, ujednačene nosivosti, s poravnanjem preostalih vrhova stijena nasipavanjem i razastiranjem izravnavajućeg sloja od čistog sitnijeg kamenog materijala, te planiranjem i zbijanjem do tražene zbijenosti.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i 2-10.3.</t>
  </si>
  <si>
    <t>1.2.8.</t>
  </si>
  <si>
    <t>Uređenje slabo nosivog temeljnog tla i posteljice polaganjem  tkanog geotekstila, vlačne sile &gt; 25 Kn/m. Uređenje slabo nosivog temeljnog tla i posteljice polaganjem geotekstila načina ugradnje (preklapanjem, zavarivanjem ili šivanjem) te kakvoće prema projektu, na prethodno poravnato tlo. Obračun je prema stvarnoj površini tla na koji je položen geotekstil (preklopi se ne uračunavaju) u četvornim metrima. U cijenu je uključen sav rad, nabava geotekstila i materijala za poravnavanje te ostalog potrebnog materijala, transporti i oprema za pripremu podloge i polaganje geotekstila, kao i ispitivanja i kontrola kakvoće. Prvi sloj nasipa koji se nanosi s čela u smjeru preklopa  obračunava se u stavci nasipa.  Izvedba, kontrola kakvoće i obračun prema OTU 2-08.4</t>
  </si>
  <si>
    <t>1.2.9.</t>
  </si>
  <si>
    <t>Izrada nasipa ispod bankina iz iskopa sa trase, te valjanja i zbijanja završnog sloja do postizanja Sz≥100 %, Ms≥30 MN/m2. Ovaj rad obuhvaća strojno nasipanje i razastiranje, prema potrebi vlaženje ili sušenje, planiranje nasipnih slojeva debljine i nagiba prema projektu odnosno utvrđenih pokusnom dionicom, te zbijanje s odgovarajućim sredstvima, a prema odredbama OTU. U cijeni je uključen sav rad i materijal te planiranje pokosa nasipa i čišćenje okoline. Po kubičnom metru stvarno izvedenog nasipa. Izvedba, kontrola kakvoće i obračun prema OTU 2-09. i 2-09.1</t>
  </si>
  <si>
    <t>1.2.10.</t>
  </si>
  <si>
    <t>Fino planiranje pokosa i dna odovodnog jaraka na geometriju prema projektu, kao i u tu svrhu korištenje posebnog pribora i alata. Obračun po m2 stvarno uređenog pokosa i dna kanala.</t>
  </si>
  <si>
    <t>ZEMLJANI RADOVI - UKUPNO:</t>
  </si>
  <si>
    <t>NOSIVI SLOJEVI</t>
  </si>
  <si>
    <t>1.3.1.</t>
  </si>
  <si>
    <t xml:space="preserve">Izrada nosivog sloja od drobljenog kamenog materijala, najvećeg zrna 63 mm.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t>
  </si>
  <si>
    <t>1.3.2.</t>
  </si>
  <si>
    <t>Izrada nosivog sloja AC 22 base 50/70 AG6 M2, debljine 7,0 cm - KOLNIK.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 tehničkim svojstvima i zahtjevima za građevne proizvode za proizvodnju asfaltnih mješavina i za asfaltne slojeve kolnika.</t>
  </si>
  <si>
    <t>1.3.3.</t>
  </si>
  <si>
    <t>Izrada nosivog sloja AC 16 base 50/70 AG6 M2, debljine 5,0 cm - NOGOSTUP.  U cijeni su sadržani svi troškovi nabave materijala, proizvodnje i ugradnje asfaltne mješavine, prijevoz, oprema i sve ostalo potrebno za potpuno izvođenje radova. Obračun je po m2 gornje površine stvarno položenog i ugrađenog nosivog sloja.  Izvedba i kontrola kakvoće prema (HRN EN 13108-1)  i tehničkim svojstvima i zahtjevima za građevne proizvode za proizvodnju asfaltnih mješavina i za asfaltne slojeve kolnika.</t>
  </si>
  <si>
    <t>NOSIVI SLOJEVI - UKUPNO:</t>
  </si>
  <si>
    <t>1.4.</t>
  </si>
  <si>
    <t>ASFALTNI ZASTOR</t>
  </si>
  <si>
    <t>1.4.1.</t>
  </si>
  <si>
    <t>Izrada habajućeg sloja AC 11 surf  50/70 AG3 M3, debljine 4,0 cm  -KOLNIK.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</si>
  <si>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1.4.2.</t>
  </si>
  <si>
    <t>Izrada habajućeg sloja AC 8 surf  50/70 AG4 M4, debljine 3,0 cm - NOGOSTUP.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</si>
  <si>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1.4.3.</t>
  </si>
  <si>
    <t>Izrada bitumenskog međusloja za sljepljivanje asfaltnih slojeva kationskom bitumenskom emulzijom u količini od 0,25 kg/m2.  U cijeni su sadržani svi troškovi nabave materijala, prijevoz, oprema i sve ostalo što je potrebno za potpuno izvođenje radova. Obračun je po m2 stvarno poprskane površine. Izvedba, kontrola kakvoće i obračun prema OTU 6-01.</t>
  </si>
  <si>
    <t>1.4.4.</t>
  </si>
  <si>
    <t xml:space="preserve">Ugradnja visoko polimerizirane bitumenske mase za izradu hladno toplog spoja starog i novog asfalta.  U cijeni su sadržani svi troškovi nabave, prijevoza i ugradnje materijala, te sav ostali rad, oprema i materijal potreban za potpuno dovršenje stavke. Obračun je po m1 izvedene površine.  </t>
  </si>
  <si>
    <t>ASFALTNI ZASTOR - UKUPNO:</t>
  </si>
  <si>
    <t>1.5.</t>
  </si>
  <si>
    <t>BETONSKI RADOVI</t>
  </si>
  <si>
    <t>1.5.1.</t>
  </si>
  <si>
    <t>Ugradnja rubnjaka (na podlozi od betona klase C 12/15) od predgotovljenih betonskih elemenata klase C 40/50, dimenzija 10/22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</si>
  <si>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1.5.2.</t>
  </si>
  <si>
    <t xml:space="preserve">Betoniranje kose glave propusta betonom klase C 30/37, za cijevne propuste. 
Podrazumijeva sav rad i materijal za izradu, prijevoz, obradu, njegu i zaštitu betona, izradu oplate za potpunu dovršenje kosih glava uljeva i izljeva propusta. Sve prema nacrtu u projektu. U stavku je uključeno betoniranje podložnog sloja betonom klase C 12/15 debljine prema dimenzijama iz projekta na zbijenu, ispitanu i preuzetu podlogu od strane nadzornog inženjera. Izvedba, kontrola kakvoće i obračun prema OTU 3-03.2. </t>
  </si>
  <si>
    <t>1.5.3.</t>
  </si>
  <si>
    <t>Betoniranje zidova na mjestima uljeva/ispusta propusta u odvodni jarak. Uključuje izradu temelja zidova betonom klase C 30/37 te betoniranje zida izvan temelja, također betonom klase C 30/37. Obračun je po m3 ugrađenog betona prema projektu, a u cijeni je uključena nabava betona, svi prijevozi i prijenosi, izrada, montaža i demontaža oplate i skele, rad na ugradnji i njezi betona, sav drugi rad, oprema i materijal potrebni za potpuno dovršenje stavke. Armatura se obračunava posebno. U stavku je uključeno i betoniranje podložnog sloja betonom klase C 12/15 debljine prema dimenzijama iz projekta na zbijenu, ispitanu i preuzetu podlogu od strane nadzornog inženjera. Izvedba, kontrola kakvoće i obračun prema OTU 4-01., 7-01. i 7-01.4.</t>
  </si>
  <si>
    <t>1.5.4.</t>
  </si>
  <si>
    <t>Nabava, prijevoz i ugradnja armature. Rebrasta armatura, B500B. Prema specifikacijama iz projekta. Obračunava se po kilogramu (kg) ugrađene armature prema specifikacijama iz projekta, a u cijeni je uključena nabava čelika za armiranje; razvrstavanje i čišćenje, sječenje i savijanje; doprema na gradilište, privremeno skladištenje, prijevozi i prijenosi; postavljanje, podlaganje i vezanje te eventualno zavarivanje uključivo izradu skela za rad na postavljanju armature kao i sav ostali rad, oprema i materijal potrebni za dovršenje stavke i postavljanje u projektirani položaj. Izvedba, kontrola kakvoće i obračun prema OTU 7-00.2., 7-01.5. i 3-05.5.</t>
  </si>
  <si>
    <t>kg</t>
  </si>
  <si>
    <t>1.5.5.</t>
  </si>
  <si>
    <t>Zacjevljenje odvodnog jarka betonskim cijevima.
Stavka obuhvaća:
- produbljenje jarka
- planiranje dna jarka
- dobava betona i izrada betonske podloge i obloge cijevi betonom C16/20
- dobava i postava cijevi
- zatrpavanje jarka tamponskim materijalom
Obračun radova po m1.</t>
  </si>
  <si>
    <t>1.5.5.1.</t>
  </si>
  <si>
    <t xml:space="preserve"> - Φ 400 mm</t>
  </si>
  <si>
    <t>1.5.5.2.</t>
  </si>
  <si>
    <t xml:space="preserve"> - Φ 500 mm</t>
  </si>
  <si>
    <t>1.5.5.3.</t>
  </si>
  <si>
    <t xml:space="preserve"> - Φ 800 mm</t>
  </si>
  <si>
    <t>1.5.6.</t>
  </si>
  <si>
    <t xml:space="preserve">Izrada opločenja dna jarka i pokosa na uljevima i ispustima iz propusta, lomljenim kamenom  veličine 15-30 cm u betonu C16/20, ukupne debljine 25 cm.  U cijeni je uključena nabava, prijevoz i ugradnja materijala te sav rad i oprema potrebna za potpuno dovršenje stavke. Obračun je po m2 kompletno izvedenog opločenja. </t>
  </si>
  <si>
    <t>1.5.7.</t>
  </si>
  <si>
    <t xml:space="preserve">Izrada taktilnog polja upozorenja od betonskih ploča dimenzija 40x40x8 cm na podlozi od drobljenog agregata ganulacije 2-4mm debljine 5 cm. Taktilna polja postavljaju se prema projektu, a u skladu s važećim Pravilnikom o osiguranju pristupačnosti građevina osobama s invaliditetom i smanjene pokretljivosti te važećim hrvatskim normama koje reguliraju to područje. Jedinična cijena obuhvaća nabavu, prijevoz i ugradnju taktilnog polja te dobavu i ugradnju drobljenog agregata granulacije 2-4 mm prema detaljima iz projekta. Obračun je po m2 postavljenih taktilnih polja. </t>
  </si>
  <si>
    <t>BETONSKI RADOVI - UKUPNO:</t>
  </si>
  <si>
    <t>1.6.</t>
  </si>
  <si>
    <t>PROMETNI ZNAKOVI, SIGNALIZACIJA I OPREMA CESTE</t>
  </si>
  <si>
    <t xml:space="preserve">Stavke uključuju sav potreban alat, opremu, rad i materijal na uređenju i čišćenju mjesta rada te utovar, odvoz i istovar viška materijala na deponiju investitora.
Radovi se izvode i obračunavaju prema Općim tehničkim uvjetima za radove na cestama (OTU - 7. i 9. poglavlje).
HORIZONTALNA SIGNALIZACIJA
Sva horizontalna signalizacija mora biti izvedena u boji s retroreflektivnim svojstvima prema normi HRN 1436, s koeficijentom retrorefleksije klase II. 
VERTIKALNA SIGNALIZACIJA
Stavkama troškovnika je obuhvaćena nabava (izrada) i bojenje znakova i stupova, ljepljenje folije, prijevoz i postavljanje (ugradnja) prometnog znaka sa stupom-nosačem, i temeljenjem ili nosačem za postavljanje znaka na betonske nosive stupove, te ostali materijal i radovi vezani uz izradu i postavljanje prometnih znakova.
Znakovi su izrađeni sa retroreflektivnim materijalima stabilnim na UV zračenje i aplikacijom nanešenom na Al-podlogu debljine 2.00 mm, s pojačanim okvirom zbog kvalitete i trajnosti znakova. 
Prometni znakovi se postavljaju na vlastite stupove-nosače promjera 63.5mm izrađenih od Fe cijevi zaštićenih vrućim cinčanjem ugrađeni u temelje stupa od betona klase C 16/20  oblika krnje piramide čije su stranice donjeg kvadrata 30 cm, gornjeg 20 cm, a visine 70 cm.
Prilikom izvođenja dopušteno je ponovno ugraditi postojeću vertikalnu signalizaciju ako se ista podudara sa ovim projektom, ako nema vidljivih oštećenja te ukoliko se ispitivanjem mjerodavnim uređajem pokaže da  vrijednost retrorefleksije zadovoljava sukladno Pravilniku o prometnim znakovima, signalizaciji i opremi na cestama (NN 92/2019). </t>
  </si>
  <si>
    <t>1.6.1.</t>
  </si>
  <si>
    <t>Isprekidana razdjelna crta bijele boje od trajnog materijala, širine 12 cm, dužine punog / praznog polja 1/1m, prema normi HRN 1436.</t>
  </si>
  <si>
    <t>1.6.2.</t>
  </si>
  <si>
    <t>Neisprekidana razdjelna i rubna crta kolnika, bijele boje  od trajnog materijala, širine 12 cm, prema normi HRN 1436.</t>
  </si>
  <si>
    <t>1.6.3.</t>
  </si>
  <si>
    <t>Neisprekidana razdjelna i rubna crta biciklističke staze, bijele boje  od trajnog materijala, širine 10 cm, prema normi HRN 1436.</t>
  </si>
  <si>
    <t>1.6.4.</t>
  </si>
  <si>
    <t>Neisprekidana zaustavna crta (H11) bijele boje od trajnog materijala, širine 50 cm, prema normi HRN 1436.</t>
  </si>
  <si>
    <t>1.6.5.</t>
  </si>
  <si>
    <t>Isprekidana zaustavna (H12) crta bijele boje od trajnog materijala, širine 50 cm, dužine punog/praznog polja 0,5 /0,5 m prema normi HRN 1436.</t>
  </si>
  <si>
    <t>1.6.6.</t>
  </si>
  <si>
    <t>Strelica za usmjeravanje prometa bijele boje od trajnog materijala, duljine 5m, prema normi HRN 1436.</t>
  </si>
  <si>
    <t>1.6.7.</t>
  </si>
  <si>
    <t>Pješački prijelaz dimenzija polja 4/0.5m s međusobnim razmakom 0.5m od trajnog materijala, prema normi HRN 1436.</t>
  </si>
  <si>
    <t>1.6.8.</t>
  </si>
  <si>
    <t>Izvedba prijelaza biciklističke staze preko kolnika od trajnog materijala, dimenzija polja 0,5/0.5 m  i međusobnim razmakom od 0.5 m, prema normi HRN 1436.</t>
  </si>
  <si>
    <t>1.6.9.</t>
  </si>
  <si>
    <t xml:space="preserve">Izvedba horizontalne oznake za obilježavanje površine biciklističkih trakova od trajnog materijala. Izvodi se trokomponentnom akrilnom masom, visoke trajnosti, protukliznom (mora sadržavati sredstva protiv klizanja). Boja crvena. </t>
  </si>
  <si>
    <t>1.6.10.</t>
  </si>
  <si>
    <t>Izvedba horizontalne oznake-strelica za obilježavanje smjera biciklističke staze žute boje od trajnog materijala, dužine 1,60 m.  Strelica oblika kao prema normi HRN 1436. Oznake se izvode od trokomponentne akrilne mase, visoke trajnosti, protuklizne površine (mora sadržavati sredstva protiv klizanja).</t>
  </si>
  <si>
    <t>1.6.11.</t>
  </si>
  <si>
    <t>Izvedba horizontalne oznake H49 (bicikl) žute boje od trajnog materijala. Simbol bicikla veličine 80×80 cm. Oznake se izvode od trokomponentne akrilne mase, visoke trajnosti, protuklizne površine (mora sadržavati sredstva protiv klizanja).</t>
  </si>
  <si>
    <t>1.6.12.</t>
  </si>
  <si>
    <t>Izrada polja za usmjeravanje prometa između dva traka sa suprotnim smjerovima (H44) bijele boje polja za usmjeravanje prometa prema normi HRN 1436</t>
  </si>
  <si>
    <t>1.6.13.</t>
  </si>
  <si>
    <t>Prometni znak PZ A21 duljine stranice trokuta a=60 cm sa dopunskom pločom E01 dimenzije d=60x30 izrađen od retroreflektivne folije koeficijenta retrorefleksije razreda RA2. Montira se na FeZn stup promjera 63.5 mm duljine 3,8 m.</t>
  </si>
  <si>
    <t>1.6.14.</t>
  </si>
  <si>
    <t>Prometni znak PZ B02 promjera kružnice Ø 60 cm u koju je upisan pravilni osmerokut, izrađen od retroreflektivne folije koeficijenta retrorefleksije razreda RA2. Montira se na FeZn stup promjera 63.5 mm duljine 3,5 m.</t>
  </si>
  <si>
    <t>1.6.15.</t>
  </si>
  <si>
    <t>Prometni znak PZ B30 promjera kružnice Ø 60 cm izrađen od retroreflektivne folije koeficijenta retrorefleksije razreda RA1. Montira se na FeZn stup promjera 63.5 mm duljine 3,5 m.</t>
  </si>
  <si>
    <t>1.6.16.</t>
  </si>
  <si>
    <t>Prometni znak PZ B43 promjera kružnice Ø 60 cm izrađen od retroreflektivne folije koeficijenta retrorefleksije razreda RA1. Montira se na FeZn stup promjera 63.5 mm duljine 3,5 m.</t>
  </si>
  <si>
    <t>1.6.17.</t>
  </si>
  <si>
    <t>Prometni znak PZ C02 dimenzije kvadrata d=60x60 cm izrađen od retroreflektivne folije koeficijenta retrorefleksije razreda RA2. Montira se na FeZn stup promjera 63.5 mm duljine 3,5 m.</t>
  </si>
  <si>
    <t>1.6.18.</t>
  </si>
  <si>
    <t>Prometni znak PZ C06 dimenzije kvadrata d=60x60 cm izrađen od retroreflektivne folije koeficijenta retrorefleksije razreda RA2. Montira se na FeZn stup promjera 63.5 mm duljine 3,5 m.</t>
  </si>
  <si>
    <t>1.6.19.</t>
  </si>
  <si>
    <t>Prometni znak PZ C18 dimenzije kvadrata d=60x60 cm izrađen od retroreflektivne folije koeficijenta retrorefleksije razreda RA1. Montira se na FeZn stup promjera 63.5 mm duljine 3,5 m.</t>
  </si>
  <si>
    <t>1.6.20.</t>
  </si>
  <si>
    <t>Prometni znak PZ C68 dimenzije kvadrata d=60x60 cm izrađen od retroreflektivne folije koeficijenta retrorefleksije razreda RA1. Montira se na FeZn stup promjera 63.5 mm duljine 3,5 m.</t>
  </si>
  <si>
    <t>1.6.21.</t>
  </si>
  <si>
    <t>Prometni znak PZ C68 dimenzije kvadrata d=60x60 cm sa dopunskom pločom E01 dimenzije d=60x30 izrađen od retroreflektivne folije koeficijenta retrorefleksije razreda RA1. Montira se na FeZn stup promjera 63.5 mm duljine 3,8 m.</t>
  </si>
  <si>
    <t>1.6.22.</t>
  </si>
  <si>
    <t>Prometni znak PZ C83 dimenzije pravokutnika d=120x90 cm izrađen od retroreflektivne folije koeficijenta retrorefleksije razreda RA1. Montira se na 2 FeZn stupa promjera 63.5 mm duljine pojedinog stupa 3,8 m.</t>
  </si>
  <si>
    <t>1.6.23.</t>
  </si>
  <si>
    <t>Postavljanje betonske zaštitne ograde tip "New Jersey" visine minimalno 1,0m. Obračun je po m1 postavljene ograde.  Izvedba, kontrola kakvoće i obračun prema OTU 9-04. i 9-04.2.</t>
  </si>
  <si>
    <t>1.6.24.</t>
  </si>
  <si>
    <t>Reflektirajuće oznake (K03) koje se postavljaju na zaštitnu betonsku ogradu, veličine 10x30 cm. Obračun je po komadu izvedene oznake. Površina reflektirajuće oznake mora biti izvedena od retrorefleksije klase III. Izvedba, kontrola kakvoće i obračun prema OTU 9-03 i 9-03.1.</t>
  </si>
  <si>
    <t>PROMETNI ZNAKOVI, SIGNALIZACIJA I OPREMA CESTE - UKUPNO</t>
  </si>
  <si>
    <t>1.7.</t>
  </si>
  <si>
    <t>KRAJOBRAZNO UREĐENJE</t>
  </si>
  <si>
    <t>1.7.1.</t>
  </si>
  <si>
    <t>Humusiranje zelenih površina humusnim materijalom iz iskopa debljine sloja humusa 15 cm, na bankinama, pokosima usjeka i nasipa, dnu kanala, zelenom pojasu te ostalim površinama predviđenim projektom. Zaštita površina izloženih eroziji humusnim materijalom i travnatom vegetacijom u svemu prema projektu. U cijenu je uključen utovar i prijevoz humusa, s razastiranjem u projektiranom sloju, uz prethodno uređenje (grubo planiranje ili brazdanje) i saniranje površine prema odredbama OTU, zatim fino zbijanje i planiranje te nabava i transport sjemena i gnojiva, sijanje trave, gnojidba i njega zalijevanjem, te eventualno košenje 1 do 2 puta. Gotove površine zaštićene humusnim materijalom i travnatom vegetacijom preuzimaju se na osnovi količine obrasle površine jednolike gustoće, svježe boje i zdravog izgleda, a obračun je u četvornim metrima stvarno izvršenih radova. Izvedba, kontrola kakvoće i obračun prema OTU 2-15. i 2-15.1</t>
  </si>
  <si>
    <t>1.7.2.</t>
  </si>
  <si>
    <t>1.7.3.</t>
  </si>
  <si>
    <t>1.7.4.</t>
  </si>
  <si>
    <t>Koljenje stablašica. Dobava, doprema i ugradnja impregniranih kolaca, Ø 6 cm, uključujući vezivanje stablašica gurtnom, na dva mjesta. Ugrađuje se po jedan kolac za svaku stablašicu. Stavka uključuje sve materijale i radove.</t>
  </si>
  <si>
    <t>1.7.5.</t>
  </si>
  <si>
    <t>Sadnja stabala: strojni iskop sadne jame dimenzija 100x100x100 cm, orezivanje grana oštećenih i polomljenih tijekom transporta, sadnja sadnice strojem (zatrpavanje donjeg dijela bale smjesom sterilne zemlje i liadraina (granulirane ekspandirane gline) ili vulkahuma ili sl., u omjeru 3:1 u sloju od 60 odnosno 40 cm, te gornjeg dijela bale smjesom plodne zemlje i komposta u sloju od 40 cm), izrada zdjelice oko stabla promjera 100 cm, gnojenje organskim gnojivom 150 g/kom te jednokratno zalijevanje sa 150 lit. vode po sadnici. Obračunava se po kompletu.</t>
  </si>
  <si>
    <t>kpl</t>
  </si>
  <si>
    <t>KRAJOBRAZNO UREĐENJE - UKUPNO</t>
  </si>
  <si>
    <t>1.8.</t>
  </si>
  <si>
    <t>OSTALO</t>
  </si>
  <si>
    <t>1.8.1.</t>
  </si>
  <si>
    <t>Lociranje komunalnih instalacija i priključaka postojećih instalacija izradom probnih šliceva.  Rad obuhvaća lociranje komunalnih instalacija i priključaka, koji su sastavni dio buduće prometnice ili koji tijekom gradnje prometnice mogu biti ugroženi. Jedinična cijena obuhvaća sav rad, opremu i materijal potreban za potpuno dovršenje stavke uključujući i eventualne izlaske ovlaštenog predstavnika vlasnika vodova. Izvedba, kontrola kakvoće i obračun prema OTU 1-03.5.</t>
  </si>
  <si>
    <t>1.8.2.</t>
  </si>
  <si>
    <t>Zaštita komunalnih instalacija i priključaka postojećih instalacija, prema uputama vlasnika vodova.  Rad obuhvaća zaštitu komunalnih instalacija i priključaka, koji su sastavni dio buduće prometnice ili koji tijekom gradnje prometnice mogu biti ugroženi. Jedinična cijena obuhvaća sav rad, opremu i materijal potreban za potpuno dovršenje stavke. Potrebu za zaštitom komunalnih instalacija određuje Nadzorni Inženjer i predstavnih vlasnika instalacija. Obračun je po m1 zaštićenih vodova. Izvedba, kontrola kakvoće i obračun prema OTU 1-03.5.</t>
  </si>
  <si>
    <t>1.8.3.</t>
  </si>
  <si>
    <t>Niveliranje (podizanje/spuštanje) poklopaca revizijskih okana i zasunskih komora kanalizacije, vodovoda, plinovoda, vrelovoda, TK i semaforskih instalacija prema projektiranim visinama kolnika ceste i pješačke staze. Ukoliko se poklopac nalazi u kolniku njegov razred nosivosti mora biti D400 stoga ako je postojeći poklopac manje nosivosti potrebno ga je zamijeniti.
U stavku je uključeno demontiranje poklopca i okvira, rušenje dijelova revizijskog okna, utovar i odvoz otpadnog materijala na deponiju, postavljanje oplate, betoniranje betonske ploče i zidova betonom C16/20, ponovna ugradnja poklopca s okvirom na projektiranu visinu uz geodetsko praćenje visinskih kota, izrada i varenje dodatnih pracni na poklopce revizijskih okana kanalizacije, plinovoda, vrelovoda, TK i semaforskih instalacija i vodovodnih komora, uključivo s ankeriranjem armaturnih šipki F14 na svakih 20 cm, njihovo varenje za pracne i poklopac, izrada skele za pridržanje poklopca, dobava betona, oplate, svog materijala i pribora, obrada spojeva, upotreba opreme, te sav prijevoz i rad potreban za potpuno dovršenje stavke.
Rad se mjere po komadu niveliranog okna.</t>
  </si>
  <si>
    <t>1.8.4.</t>
  </si>
  <si>
    <t>Izrada, prijevoz i ugradnja metalne čelične ograde. Ograda je izrađena od kvadratnih čeličnih profila 90 x 90 x 5 mm s  vertikalnom ispunom kvadratnim profilima 50 x 50 x 4 mm. Razmak vertikala max 13 cm. Donja horizontalna kvadratna cijev je 15 cm od površine betona. Profili su vruće cinčani prosječne debljine 85 μm. U cijeni obuhvaćen transport i montaža. Varenje nakon cinčanja nije dozvoljeno. Ograda se ugrađuje na AB zid preko sidrene ploče na stupovima. Ploča je dimenzija 350 x 200 x 10 mm i četiri vruće cinčana vijka s podloškama M14. U cijeni sadržan sav rad i materijal potreban za kompletno dovršenje stavke. Težina ograde cca 55 kg/m. Obračun je po m1 kompletno ugrađene  ograde.</t>
  </si>
  <si>
    <t>1.8.5.</t>
  </si>
  <si>
    <t>Dobava potrebnog materijala i izvedba uzemljenja  ograde propusta, kao zaštita od udara groma. Zaštitu uzemljenja ograde  izvesti spajanjem na otvorenu armaturu konstrukcije mosta. U slučaju da isto nije moguće izvesti, uzemljenje izvesti FeZn trakom 30 x 4 mm. Traku položiti po terenu u rov dubine min 80 cm. Izvršiti mjerenje otpora uzemljenja i ako je on veći 10 W,  poduzeti odgovarajuće zahvate u dogovoru s projektantom ili nadzornim inženjerom. Obračun po kopletno izvedenom uzemljenju ograda.</t>
  </si>
  <si>
    <t>1.8.6.</t>
  </si>
  <si>
    <t>Privremena regulacija prometa za vrijeme izvođenja svih radova prema ovom projektu. U cijenu uračunati dobavu, postavljanje, micanje te demontažu i uklanjanje semafora, prometnih znakova, žutih rotacijskih svjetala, zaprečnih tabli i ostalo. U cijenu također uključiti izradu elaborata regulacije prometa, ishođenje potrebnih suglasnosti i dozvola od nadležnih institucija. 
Ova stavka obuhvaća i:
- izmjenu po potrebi postojećih prometnih znakova
- nakon prestanka privremene regulacije vraćanje prometnih znakova u prvobitno stanje
- objava privremene regulacije u javnim glasilima kao i početka i završetka trajanja iste
- održavanje svih znakova za vrijeme trajanje privremene regulacije.
U cijenu također uključiti izradu elaborata regulacije prometa, ishođenje potrebnih suglasnosti i dozvola od nadležnih institucija. 
Obračun se vrši po satu za cijelu zonu zahvata.</t>
  </si>
  <si>
    <t>1.8.7.</t>
  </si>
  <si>
    <t>Projektantski nadzor. Rad obuhvaća dolazak projektanta na teren, obilazak gradilišta, razradu i pojašnjenje projektiranih rješenja te dopunu ili prilagodbu pojednih tehničkih rješenja zbog nepredviđenih okolnosti na terenu. Predviđeno 5 izlazaka na teren i 10 sati kabinetske obrade.</t>
  </si>
  <si>
    <t>1.8.7.1.</t>
  </si>
  <si>
    <t>Terenski izlasci</t>
  </si>
  <si>
    <t>1.8.7.2.</t>
  </si>
  <si>
    <t>Kabinetska obrada</t>
  </si>
  <si>
    <t>sat</t>
  </si>
  <si>
    <t>OSTALO - UKUPNO</t>
  </si>
  <si>
    <t>SVEUKUPNO</t>
  </si>
  <si>
    <t>SVEUKUPNO S PDV</t>
  </si>
  <si>
    <t>F.</t>
  </si>
  <si>
    <t xml:space="preserve">JAVNA RASVJETA
IZGRADNJA DIJELA NERAZVRSTANE CESTE S KOMUNALNOM INFRASTRUKTUROM ZA POTREBE PRISTUPA GOSPODARSKOM CENTRU U OSIJEKU I REKONSTRUKCIJA SPOJA NA POSTOJEĆU PROMETNICU „S“ CESTA
</t>
  </si>
  <si>
    <t xml:space="preserve">1.   SVEUKUPNO </t>
  </si>
  <si>
    <t>SVEUKUPNO:</t>
  </si>
  <si>
    <t>F.  SVEUKUPNO:</t>
  </si>
  <si>
    <t>1. + F.</t>
  </si>
  <si>
    <t xml:space="preserve">IZGRADNJA DIJELA NERAZVRSTANE CESTE S KOMUNALNOM INFRASTRUKTUROM ZA POTREBE PRISTUPA GOSPODARSKOM CENTRU U OSIJEKU I REKONSTRUKCIJA SPOJA NA POSTOJEĆU PROMETNICU „S“ CESTA
+
JAVNA RASVJETA
IZGRADNJA DIJELA NERAZVRSTANE CESTE S KOMUNALNOM INFRASTRUKTUROM ZA POTREBE PRISTUPA GOSPODARSKOM CENTRU U OSIJEKU I REKONSTRUKCIJA SPOJA NA POSTOJEĆU PROMETNICU „S“ CESTA
</t>
  </si>
  <si>
    <t>UKUPNO ( 1.  +  F. )</t>
  </si>
  <si>
    <t>UKUPNO ( 1.  +  F. )  +  PDV</t>
  </si>
  <si>
    <t>F.1.     DEMONTAŽNI RADOVI UKUPNO:</t>
  </si>
  <si>
    <t>F.2.     ELEKTROENERGETSKI RAZVOD UKUPNO:</t>
  </si>
  <si>
    <t>F.3.     RASVJETA UKUPNO:</t>
  </si>
  <si>
    <t>F.4.     GRAĐEVINSKI RADOVI UKUPNO:</t>
  </si>
  <si>
    <t>F.      SVEUKUPNO:</t>
  </si>
  <si>
    <t>Cijena</t>
  </si>
  <si>
    <t xml:space="preserve">jed.cijena </t>
  </si>
  <si>
    <t>Ukupno</t>
  </si>
  <si>
    <r>
      <t>Nabava stabla vrste</t>
    </r>
    <r>
      <rPr>
        <i/>
        <sz val="10"/>
        <rFont val="Arial"/>
        <family val="2"/>
        <charset val="238"/>
      </rPr>
      <t xml:space="preserve"> Tilia cordata ‘Greenspire’ MALOLISNA LIPA .</t>
    </r>
    <r>
      <rPr>
        <sz val="10"/>
        <rFont val="Arial"/>
        <family val="2"/>
        <charset val="238"/>
      </rPr>
      <t xml:space="preserve"> 
Sve sadnice moraju imati jasno definirano uspravno deblo i dobro razvijenu krošnju s minimalno tri primarne grane, korjenov sustav baliran ili kontejniran.  Jedinična cijena sadrži nabavu i prijevoz stabala do mjesta sadnje. Obračun je po komadu nabavljenih i dopremljenih stabala. </t>
    </r>
  </si>
  <si>
    <r>
      <t>Nabava stabla vrste</t>
    </r>
    <r>
      <rPr>
        <i/>
        <sz val="10"/>
        <rFont val="Arial"/>
        <family val="2"/>
        <charset val="238"/>
      </rPr>
      <t xml:space="preserve"> Quercus robur ‘Fastigiata Koster’  STUPOLIKI HRAST LUŽNJAK.</t>
    </r>
    <r>
      <rPr>
        <sz val="10"/>
        <rFont val="Arial"/>
        <family val="2"/>
        <charset val="238"/>
      </rPr>
      <t xml:space="preserve"> 
Sve sadnice moraju imati jasno definirano uspravno deblo i dobro razvijenu krošnju s minimalno tri primarne grane, korjenov sustav baliran ili kontejniran.  Jedinična cijena sadrži nabavu i prijevoz stabala do mjesta sadnje. Obračun je po komadu nabavljenih i dopremljenih stabala. </t>
    </r>
  </si>
  <si>
    <t>Količi-na</t>
  </si>
  <si>
    <t>kompl.st.3.6.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</si>
</sst>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n"/>
    <numFmt numFmtId="165" formatCode="yyyy\.mm\.dd"/>
  </numFmts>
  <fonts count="24">
    <font>
      <sz val="10"/>
      <name val="Arial"/>
      <charset val="238"/>
    </font>
    <font>
      <sz val="8"/>
      <name val="Arial"/>
      <family val="2"/>
      <charset val="238"/>
    </font>
    <font>
      <sz val="10"/>
      <name val="Arial"/>
      <family val="2"/>
      <charset val="238"/>
    </font>
    <font>
      <sz val="10"/>
      <name val="Helv"/>
    </font>
    <font>
      <sz val="10"/>
      <name val="Times New Roman CE"/>
      <family val="1"/>
      <charset val="238"/>
    </font>
    <font>
      <sz val="12"/>
      <name val="Times New Roman CE"/>
      <family val="1"/>
      <charset val="238"/>
    </font>
    <font>
      <b/>
      <sz val="9"/>
      <name val="Arial"/>
      <family val="2"/>
      <charset val="238"/>
    </font>
    <font>
      <sz val="9"/>
      <name val="Arial"/>
      <family val="2"/>
      <charset val="238"/>
    </font>
    <font>
      <sz val="10"/>
      <name val="Arial"/>
      <family val="2"/>
    </font>
    <font>
      <b/>
      <sz val="10"/>
      <name val="Arial"/>
      <family val="2"/>
      <charset val="238"/>
    </font>
    <font>
      <sz val="10"/>
      <color indexed="8"/>
      <name val="Arial"/>
      <family val="2"/>
      <charset val="238"/>
    </font>
    <font>
      <b/>
      <sz val="10"/>
      <name val="Arial"/>
      <family val="2"/>
    </font>
    <font>
      <vertAlign val="superscript"/>
      <sz val="10"/>
      <name val="Arial"/>
      <family val="2"/>
    </font>
    <font>
      <b/>
      <u/>
      <sz val="10"/>
      <name val="Arial"/>
      <family val="2"/>
    </font>
    <font>
      <sz val="10"/>
      <name val="Arial CE"/>
      <charset val="238"/>
    </font>
    <font>
      <sz val="9"/>
      <name val="Tahoma"/>
      <family val="2"/>
      <charset val="238"/>
    </font>
    <font>
      <b/>
      <sz val="12"/>
      <name val="Arial"/>
      <family val="2"/>
      <charset val="238"/>
    </font>
    <font>
      <sz val="10"/>
      <name val="Siemens Sans"/>
      <charset val="238"/>
    </font>
    <font>
      <sz val="11"/>
      <color theme="1"/>
      <name val="Calibri"/>
      <family val="2"/>
      <charset val="238"/>
      <scheme val="minor"/>
    </font>
    <font>
      <sz val="9"/>
      <color rgb="FFFF0000"/>
      <name val="Arial"/>
      <family val="2"/>
      <charset val="238"/>
    </font>
    <font>
      <b/>
      <u/>
      <sz val="9"/>
      <name val="Arial"/>
      <family val="2"/>
      <charset val="238"/>
    </font>
    <font>
      <sz val="11"/>
      <name val="Arial"/>
      <family val="2"/>
    </font>
    <font>
      <b/>
      <sz val="11"/>
      <name val="Arial"/>
      <family val="2"/>
    </font>
    <font>
      <i/>
      <sz val="10"/>
      <name val="Arial"/>
      <family val="2"/>
      <charset val="23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24">
    <border>
      <left/>
      <right/>
      <top/>
      <bottom/>
      <diagonal/>
    </border>
    <border>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s>
  <cellStyleXfs count="11">
    <xf numFmtId="0" fontId="0" fillId="0" borderId="0"/>
    <xf numFmtId="0" fontId="4" fillId="0" borderId="0">
      <alignment horizontal="right" vertical="top"/>
    </xf>
    <xf numFmtId="0" fontId="5" fillId="0" borderId="0">
      <alignment horizontal="justify" vertical="top" wrapText="1"/>
    </xf>
    <xf numFmtId="0" fontId="8" fillId="0" borderId="0"/>
    <xf numFmtId="0" fontId="15" fillId="0" borderId="0">
      <alignment horizontal="justify" wrapText="1"/>
    </xf>
    <xf numFmtId="0" fontId="18" fillId="0" borderId="0"/>
    <xf numFmtId="0" fontId="14" fillId="0" borderId="0"/>
    <xf numFmtId="0" fontId="2" fillId="0" borderId="0"/>
    <xf numFmtId="0" fontId="10" fillId="0" borderId="0"/>
    <xf numFmtId="0" fontId="2" fillId="0" borderId="0" applyProtection="0"/>
    <xf numFmtId="0" fontId="3" fillId="0" borderId="0"/>
  </cellStyleXfs>
  <cellXfs count="253">
    <xf numFmtId="0" fontId="0" fillId="0" borderId="0" xfId="0"/>
    <xf numFmtId="0" fontId="7" fillId="0" borderId="0" xfId="10" applyFont="1" applyAlignment="1">
      <alignment horizontal="center" vertical="center"/>
    </xf>
    <xf numFmtId="0" fontId="6" fillId="0" borderId="0" xfId="10" applyFont="1" applyAlignment="1">
      <alignment vertical="center" wrapText="1"/>
    </xf>
    <xf numFmtId="49"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49" fontId="6" fillId="0" borderId="0" xfId="10" applyNumberFormat="1" applyFont="1" applyAlignment="1">
      <alignment horizontal="left" vertical="center" wrapText="1"/>
    </xf>
    <xf numFmtId="0" fontId="2" fillId="0" borderId="0" xfId="0" applyFont="1"/>
    <xf numFmtId="0" fontId="8" fillId="0" borderId="3" xfId="0" applyFont="1" applyBorder="1" applyAlignment="1">
      <alignment horizontal="left" vertical="top"/>
    </xf>
    <xf numFmtId="0" fontId="8" fillId="0" borderId="3" xfId="0" applyFont="1" applyBorder="1" applyAlignment="1">
      <alignment horizontal="justify" vertical="top" wrapText="1"/>
    </xf>
    <xf numFmtId="1" fontId="8" fillId="0" borderId="3" xfId="0" applyNumberFormat="1" applyFont="1" applyBorder="1" applyAlignment="1">
      <alignment horizontal="right" wrapText="1"/>
    </xf>
    <xf numFmtId="0" fontId="8" fillId="0" borderId="4" xfId="0" applyFont="1" applyBorder="1" applyAlignment="1">
      <alignment horizontal="left" vertical="top"/>
    </xf>
    <xf numFmtId="0" fontId="8" fillId="0" borderId="4" xfId="0" applyFont="1" applyBorder="1" applyAlignment="1">
      <alignment horizontal="right" wrapText="1"/>
    </xf>
    <xf numFmtId="1" fontId="2" fillId="0" borderId="4" xfId="0" applyNumberFormat="1" applyFont="1" applyBorder="1" applyAlignment="1">
      <alignment horizontal="right"/>
    </xf>
    <xf numFmtId="0" fontId="8" fillId="0" borderId="4" xfId="0" applyFont="1" applyBorder="1" applyAlignment="1">
      <alignment horizontal="left" vertical="top" wrapText="1"/>
    </xf>
    <xf numFmtId="0" fontId="2" fillId="0" borderId="5" xfId="0" applyFont="1" applyBorder="1" applyAlignment="1">
      <alignment horizontal="left" vertical="top" wrapText="1"/>
    </xf>
    <xf numFmtId="1" fontId="2" fillId="0" borderId="5" xfId="0" applyNumberFormat="1" applyFont="1" applyBorder="1" applyAlignment="1">
      <alignment horizontal="right"/>
    </xf>
    <xf numFmtId="49" fontId="8" fillId="0" borderId="4" xfId="0" applyNumberFormat="1" applyFont="1" applyBorder="1" applyAlignment="1">
      <alignment horizontal="justify" vertical="top" wrapText="1"/>
    </xf>
    <xf numFmtId="0" fontId="8" fillId="0" borderId="4" xfId="0" applyFont="1" applyBorder="1" applyAlignment="1">
      <alignment horizontal="justify"/>
    </xf>
    <xf numFmtId="0" fontId="2" fillId="0" borderId="4" xfId="0" applyFont="1" applyBorder="1" applyAlignment="1">
      <alignment horizontal="left" vertical="top"/>
    </xf>
    <xf numFmtId="0" fontId="11" fillId="0" borderId="4" xfId="0" applyFont="1" applyBorder="1" applyAlignment="1">
      <alignment horizontal="justify" vertical="top" wrapText="1"/>
    </xf>
    <xf numFmtId="1" fontId="8" fillId="0" borderId="4" xfId="0" applyNumberFormat="1" applyFont="1" applyBorder="1" applyAlignment="1">
      <alignment horizontal="right" wrapText="1"/>
    </xf>
    <xf numFmtId="0" fontId="8" fillId="0" borderId="4" xfId="0" applyFont="1" applyBorder="1" applyAlignment="1">
      <alignment horizontal="justify" vertical="top" wrapText="1"/>
    </xf>
    <xf numFmtId="1" fontId="2" fillId="0" borderId="3" xfId="0" applyNumberFormat="1" applyFont="1" applyBorder="1" applyAlignment="1">
      <alignment horizontal="right"/>
    </xf>
    <xf numFmtId="0" fontId="11" fillId="0" borderId="4" xfId="0" applyFont="1" applyBorder="1" applyAlignment="1">
      <alignment vertical="top"/>
    </xf>
    <xf numFmtId="1" fontId="8" fillId="0" borderId="4" xfId="0" applyNumberFormat="1" applyFont="1" applyBorder="1" applyAlignment="1">
      <alignment horizontal="right"/>
    </xf>
    <xf numFmtId="0" fontId="2" fillId="0" borderId="6" xfId="0" applyFont="1" applyBorder="1" applyAlignment="1">
      <alignment horizontal="left" vertical="top" wrapText="1"/>
    </xf>
    <xf numFmtId="1" fontId="2" fillId="0" borderId="6" xfId="0" applyNumberFormat="1" applyFont="1" applyBorder="1" applyAlignment="1">
      <alignment horizontal="right"/>
    </xf>
    <xf numFmtId="0" fontId="8" fillId="0" borderId="4" xfId="0" applyFont="1" applyBorder="1" applyAlignment="1">
      <alignment horizontal="right" vertical="top"/>
    </xf>
    <xf numFmtId="1" fontId="2" fillId="0" borderId="7" xfId="0" applyNumberFormat="1" applyFont="1" applyBorder="1" applyAlignment="1">
      <alignment horizontal="right"/>
    </xf>
    <xf numFmtId="0" fontId="13" fillId="0" borderId="4" xfId="0" applyFont="1" applyBorder="1" applyAlignment="1">
      <alignment horizontal="justify" vertical="top" wrapText="1"/>
    </xf>
    <xf numFmtId="0" fontId="8" fillId="0" borderId="6" xfId="0" applyFont="1" applyBorder="1" applyAlignment="1">
      <alignment horizontal="left" vertical="top"/>
    </xf>
    <xf numFmtId="0" fontId="8" fillId="0" borderId="6" xfId="0" applyFont="1" applyBorder="1" applyAlignment="1">
      <alignment horizontal="justify" vertical="top" wrapText="1"/>
    </xf>
    <xf numFmtId="0" fontId="8" fillId="0" borderId="7" xfId="0" applyFont="1" applyBorder="1" applyAlignment="1">
      <alignment horizontal="left" vertical="top" wrapText="1"/>
    </xf>
    <xf numFmtId="0" fontId="9" fillId="0" borderId="7" xfId="0" applyFont="1" applyBorder="1" applyAlignment="1">
      <alignment horizontal="left" vertical="top" wrapText="1"/>
    </xf>
    <xf numFmtId="0" fontId="8" fillId="0" borderId="7" xfId="0" applyFont="1" applyBorder="1" applyAlignment="1">
      <alignment horizontal="right" wrapText="1"/>
    </xf>
    <xf numFmtId="1" fontId="8" fillId="0" borderId="7" xfId="0" applyNumberFormat="1" applyFont="1" applyBorder="1" applyAlignment="1">
      <alignment horizontal="right"/>
    </xf>
    <xf numFmtId="16" fontId="8" fillId="0" borderId="4" xfId="0" applyNumberFormat="1" applyFont="1" applyBorder="1" applyAlignment="1">
      <alignment horizontal="left" vertical="top"/>
    </xf>
    <xf numFmtId="0" fontId="2" fillId="0" borderId="4" xfId="6" applyFont="1" applyBorder="1" applyAlignment="1" applyProtection="1">
      <alignment horizontal="left" vertical="top" wrapText="1"/>
      <protection locked="0"/>
    </xf>
    <xf numFmtId="1" fontId="8" fillId="0" borderId="5" xfId="0" applyNumberFormat="1" applyFont="1" applyBorder="1" applyAlignment="1">
      <alignment horizontal="right"/>
    </xf>
    <xf numFmtId="0" fontId="17" fillId="0" borderId="0" xfId="5" applyFont="1"/>
    <xf numFmtId="0" fontId="15" fillId="0" borderId="0" xfId="5" applyFont="1"/>
    <xf numFmtId="0" fontId="16" fillId="0" borderId="4" xfId="7" applyFont="1" applyBorder="1" applyAlignment="1">
      <alignment vertical="center"/>
    </xf>
    <xf numFmtId="0" fontId="2" fillId="0" borderId="6" xfId="7" applyBorder="1"/>
    <xf numFmtId="0" fontId="2" fillId="0" borderId="7" xfId="7" applyBorder="1"/>
    <xf numFmtId="0" fontId="7" fillId="0" borderId="3" xfId="7" applyFont="1" applyBorder="1"/>
    <xf numFmtId="49" fontId="6" fillId="0" borderId="8" xfId="10" applyNumberFormat="1" applyFont="1" applyBorder="1" applyAlignment="1">
      <alignment horizontal="left" vertical="center"/>
    </xf>
    <xf numFmtId="0" fontId="6" fillId="0" borderId="8" xfId="10" applyFont="1" applyBorder="1" applyAlignment="1">
      <alignment horizontal="center" vertical="center" wrapText="1"/>
    </xf>
    <xf numFmtId="0" fontId="6" fillId="0" borderId="8" xfId="10" applyFont="1" applyBorder="1" applyAlignment="1">
      <alignment horizontal="center" vertical="center"/>
    </xf>
    <xf numFmtId="0" fontId="2" fillId="0" borderId="6" xfId="7" applyBorder="1" applyAlignment="1">
      <alignment horizontal="left" vertical="top"/>
    </xf>
    <xf numFmtId="0" fontId="2" fillId="0" borderId="7" xfId="7" applyBorder="1" applyAlignment="1">
      <alignment horizontal="left" vertical="top"/>
    </xf>
    <xf numFmtId="0" fontId="7" fillId="0" borderId="3" xfId="7" applyFont="1" applyBorder="1" applyAlignment="1">
      <alignment horizontal="left" vertical="top"/>
    </xf>
    <xf numFmtId="0" fontId="8" fillId="0" borderId="3" xfId="0" applyFont="1" applyBorder="1" applyAlignment="1">
      <alignment horizontal="left" vertical="top" wrapText="1"/>
    </xf>
    <xf numFmtId="0" fontId="7" fillId="0" borderId="6" xfId="7" applyFont="1" applyBorder="1" applyAlignment="1">
      <alignment vertical="top" wrapText="1"/>
    </xf>
    <xf numFmtId="0" fontId="7" fillId="0" borderId="7" xfId="7" applyFont="1" applyBorder="1" applyAlignment="1">
      <alignment horizontal="left" vertical="top"/>
    </xf>
    <xf numFmtId="0" fontId="7" fillId="0" borderId="7" xfId="7" applyFont="1" applyBorder="1"/>
    <xf numFmtId="0" fontId="7" fillId="0" borderId="7" xfId="7" applyFont="1" applyBorder="1" applyAlignment="1">
      <alignment vertical="top" wrapText="1"/>
    </xf>
    <xf numFmtId="0" fontId="7" fillId="0" borderId="7" xfId="7" applyFont="1" applyBorder="1" applyAlignment="1">
      <alignment horizontal="left" vertical="top" wrapText="1"/>
    </xf>
    <xf numFmtId="0" fontId="7" fillId="0" borderId="3" xfId="7" applyFont="1" applyBorder="1" applyAlignment="1">
      <alignment vertical="top" wrapText="1"/>
    </xf>
    <xf numFmtId="0" fontId="11" fillId="0" borderId="4" xfId="6" applyFont="1" applyBorder="1" applyAlignment="1" applyProtection="1">
      <alignment horizontal="left" vertical="top" wrapText="1"/>
      <protection locked="0"/>
    </xf>
    <xf numFmtId="0" fontId="8" fillId="0" borderId="5" xfId="0" applyFont="1" applyBorder="1" applyAlignment="1">
      <alignment horizontal="left" vertical="top" wrapText="1"/>
    </xf>
    <xf numFmtId="0" fontId="8" fillId="0" borderId="4" xfId="0" applyFont="1" applyBorder="1" applyAlignment="1">
      <alignment vertical="top" wrapText="1"/>
    </xf>
    <xf numFmtId="49" fontId="6" fillId="0" borderId="1" xfId="10" applyNumberFormat="1" applyFont="1" applyBorder="1" applyAlignment="1">
      <alignment horizontal="left"/>
    </xf>
    <xf numFmtId="0" fontId="6" fillId="0" borderId="1" xfId="10" applyFont="1" applyBorder="1" applyAlignment="1">
      <alignment horizontal="center" wrapText="1"/>
    </xf>
    <xf numFmtId="0" fontId="6" fillId="0" borderId="1" xfId="10" applyFont="1" applyBorder="1" applyAlignment="1">
      <alignment horizontal="center"/>
    </xf>
    <xf numFmtId="0" fontId="16" fillId="0" borderId="4" xfId="7" applyFont="1" applyBorder="1" applyAlignment="1">
      <alignment horizontal="center" vertical="center"/>
    </xf>
    <xf numFmtId="0" fontId="2" fillId="0" borderId="6" xfId="7" applyBorder="1" applyAlignment="1">
      <alignment horizontal="center"/>
    </xf>
    <xf numFmtId="0" fontId="2" fillId="0" borderId="7" xfId="7" applyBorder="1" applyAlignment="1">
      <alignment horizontal="center"/>
    </xf>
    <xf numFmtId="0" fontId="7" fillId="0" borderId="3" xfId="7" applyFont="1" applyBorder="1" applyAlignment="1">
      <alignment horizontal="center"/>
    </xf>
    <xf numFmtId="0" fontId="7" fillId="0" borderId="7" xfId="7"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8" fillId="0" borderId="3" xfId="0" applyFont="1" applyBorder="1" applyAlignment="1">
      <alignment horizontal="center"/>
    </xf>
    <xf numFmtId="0" fontId="8" fillId="0" borderId="3" xfId="0" applyFont="1" applyBorder="1" applyAlignment="1">
      <alignment horizontal="center" vertical="top" wrapText="1"/>
    </xf>
    <xf numFmtId="0" fontId="2" fillId="0" borderId="7"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wrapText="1"/>
    </xf>
    <xf numFmtId="0" fontId="8" fillId="0" borderId="7" xfId="0" applyFont="1" applyBorder="1" applyAlignment="1">
      <alignment horizontal="center" vertical="top" wrapText="1"/>
    </xf>
    <xf numFmtId="4" fontId="0" fillId="0" borderId="0" xfId="0" applyNumberFormat="1"/>
    <xf numFmtId="4" fontId="17" fillId="0" borderId="0" xfId="5" applyNumberFormat="1" applyFont="1"/>
    <xf numFmtId="4" fontId="15" fillId="0" borderId="0" xfId="5" applyNumberFormat="1" applyFont="1"/>
    <xf numFmtId="4" fontId="2" fillId="0" borderId="0" xfId="0" applyNumberFormat="1" applyFont="1"/>
    <xf numFmtId="0" fontId="2" fillId="0" borderId="6" xfId="6" applyFont="1" applyBorder="1" applyAlignment="1" applyProtection="1">
      <alignment horizontal="left" vertical="top" wrapText="1"/>
      <protection locked="0"/>
    </xf>
    <xf numFmtId="4" fontId="16" fillId="0" borderId="0" xfId="0" applyNumberFormat="1" applyFont="1"/>
    <xf numFmtId="0" fontId="21" fillId="0" borderId="0" xfId="0" applyFont="1" applyAlignment="1">
      <alignment vertical="center"/>
    </xf>
    <xf numFmtId="4" fontId="22" fillId="0" borderId="0" xfId="0" applyNumberFormat="1" applyFont="1" applyAlignment="1">
      <alignment vertical="center"/>
    </xf>
    <xf numFmtId="4" fontId="21" fillId="0" borderId="0" xfId="0" applyNumberFormat="1" applyFont="1" applyAlignment="1">
      <alignment vertical="center"/>
    </xf>
    <xf numFmtId="0" fontId="0" fillId="0" borderId="0" xfId="0" applyAlignment="1">
      <alignment vertical="center"/>
    </xf>
    <xf numFmtId="0" fontId="0" fillId="4" borderId="0" xfId="0" applyFill="1"/>
    <xf numFmtId="0" fontId="9" fillId="0" borderId="0" xfId="0" applyFont="1"/>
    <xf numFmtId="0" fontId="8" fillId="4" borderId="2" xfId="0" applyFont="1" applyFill="1" applyBorder="1" applyAlignment="1">
      <alignment horizontal="left" vertical="top" wrapText="1"/>
    </xf>
    <xf numFmtId="0" fontId="9" fillId="4" borderId="2" xfId="0" applyFont="1" applyFill="1" applyBorder="1" applyAlignment="1">
      <alignment horizontal="left" vertical="top"/>
    </xf>
    <xf numFmtId="0" fontId="9" fillId="4" borderId="2" xfId="0" applyFont="1" applyFill="1" applyBorder="1" applyAlignment="1">
      <alignment horizontal="justify" vertical="top" wrapText="1"/>
    </xf>
    <xf numFmtId="0" fontId="8" fillId="4" borderId="2" xfId="0" applyFont="1" applyFill="1" applyBorder="1" applyAlignment="1">
      <alignment horizontal="center"/>
    </xf>
    <xf numFmtId="1" fontId="8" fillId="4" borderId="2" xfId="0" applyNumberFormat="1" applyFont="1" applyFill="1" applyBorder="1" applyAlignment="1">
      <alignment horizontal="right"/>
    </xf>
    <xf numFmtId="0" fontId="9" fillId="4" borderId="2" xfId="0" applyFont="1" applyFill="1" applyBorder="1" applyAlignment="1">
      <alignment horizontal="left" vertical="top" wrapText="1"/>
    </xf>
    <xf numFmtId="0" fontId="9" fillId="4" borderId="2" xfId="0" applyFont="1" applyFill="1" applyBorder="1" applyAlignment="1">
      <alignment horizontal="center" vertical="top" wrapText="1"/>
    </xf>
    <xf numFmtId="1" fontId="9" fillId="4" borderId="2" xfId="0" applyNumberFormat="1" applyFont="1" applyFill="1" applyBorder="1" applyAlignment="1">
      <alignment horizontal="justify" vertical="top" wrapText="1"/>
    </xf>
    <xf numFmtId="0" fontId="9" fillId="4" borderId="2" xfId="0" applyFont="1" applyFill="1" applyBorder="1" applyAlignment="1">
      <alignment horizontal="left" vertical="center"/>
    </xf>
    <xf numFmtId="0" fontId="9" fillId="4" borderId="2" xfId="0" applyFont="1" applyFill="1" applyBorder="1" applyAlignment="1">
      <alignment horizontal="justify" vertical="center" wrapText="1"/>
    </xf>
    <xf numFmtId="0" fontId="8" fillId="4" borderId="2" xfId="0" applyFont="1" applyFill="1" applyBorder="1" applyAlignment="1">
      <alignment horizontal="center" vertical="center"/>
    </xf>
    <xf numFmtId="1" fontId="8" fillId="4" borderId="2" xfId="0" applyNumberFormat="1" applyFont="1" applyFill="1" applyBorder="1" applyAlignment="1">
      <alignment horizontal="right" vertical="center"/>
    </xf>
    <xf numFmtId="4" fontId="0" fillId="0" borderId="0" xfId="0" applyNumberFormat="1" applyAlignment="1">
      <alignment vertical="center"/>
    </xf>
    <xf numFmtId="0" fontId="9" fillId="4" borderId="2" xfId="0" applyFont="1" applyFill="1" applyBorder="1" applyAlignment="1">
      <alignment vertical="top"/>
    </xf>
    <xf numFmtId="4" fontId="0" fillId="4" borderId="0" xfId="0" applyNumberFormat="1" applyFill="1"/>
    <xf numFmtId="0" fontId="9" fillId="4" borderId="2" xfId="0" applyFont="1" applyFill="1" applyBorder="1" applyAlignment="1">
      <alignment horizontal="justify" vertical="top"/>
    </xf>
    <xf numFmtId="0" fontId="8" fillId="4" borderId="2" xfId="0" applyFont="1" applyFill="1" applyBorder="1" applyAlignment="1">
      <alignment horizontal="center" wrapText="1"/>
    </xf>
    <xf numFmtId="0" fontId="21" fillId="4" borderId="2" xfId="0" applyFont="1" applyFill="1" applyBorder="1" applyAlignment="1">
      <alignment horizontal="left" vertical="center" wrapText="1"/>
    </xf>
    <xf numFmtId="0" fontId="22" fillId="4" borderId="2" xfId="0" applyFont="1" applyFill="1" applyBorder="1" applyAlignment="1">
      <alignment vertical="center"/>
    </xf>
    <xf numFmtId="0" fontId="21" fillId="4" borderId="2" xfId="0" applyFont="1" applyFill="1" applyBorder="1" applyAlignment="1">
      <alignment horizontal="center" vertical="center" wrapText="1"/>
    </xf>
    <xf numFmtId="1" fontId="21" fillId="4" borderId="2" xfId="0" applyNumberFormat="1" applyFont="1" applyFill="1" applyBorder="1" applyAlignment="1">
      <alignment horizontal="right" vertical="center"/>
    </xf>
    <xf numFmtId="4" fontId="7" fillId="0" borderId="0" xfId="10" applyNumberFormat="1" applyFont="1" applyAlignment="1">
      <alignment horizontal="center" vertical="center"/>
    </xf>
    <xf numFmtId="4" fontId="6" fillId="0" borderId="1" xfId="10" applyNumberFormat="1" applyFont="1" applyBorder="1" applyAlignment="1">
      <alignment horizontal="center" wrapText="1"/>
    </xf>
    <xf numFmtId="4" fontId="6" fillId="0" borderId="8" xfId="10" applyNumberFormat="1" applyFont="1" applyBorder="1" applyAlignment="1">
      <alignment horizontal="center" vertical="center"/>
    </xf>
    <xf numFmtId="4" fontId="2" fillId="0" borderId="4" xfId="5" applyNumberFormat="1" applyFont="1" applyBorder="1"/>
    <xf numFmtId="4" fontId="2" fillId="0" borderId="6" xfId="5" applyNumberFormat="1" applyFont="1" applyBorder="1"/>
    <xf numFmtId="4" fontId="2" fillId="0" borderId="7" xfId="5" applyNumberFormat="1" applyFont="1" applyBorder="1"/>
    <xf numFmtId="4" fontId="7" fillId="0" borderId="3" xfId="5" applyNumberFormat="1" applyFont="1" applyBorder="1"/>
    <xf numFmtId="4" fontId="7" fillId="0" borderId="7" xfId="5" applyNumberFormat="1" applyFont="1" applyBorder="1"/>
    <xf numFmtId="4" fontId="8" fillId="0" borderId="6" xfId="0" applyNumberFormat="1" applyFont="1" applyBorder="1" applyAlignment="1">
      <alignment horizontal="right" wrapText="1"/>
    </xf>
    <xf numFmtId="4" fontId="8" fillId="0" borderId="4" xfId="0" applyNumberFormat="1" applyFont="1" applyBorder="1" applyAlignment="1">
      <alignment horizontal="right" wrapText="1"/>
    </xf>
    <xf numFmtId="4" fontId="8" fillId="4" borderId="2" xfId="0" applyNumberFormat="1" applyFont="1" applyFill="1" applyBorder="1" applyAlignment="1">
      <alignment horizontal="right"/>
    </xf>
    <xf numFmtId="4" fontId="8" fillId="0" borderId="5" xfId="0" applyNumberFormat="1" applyFont="1" applyBorder="1" applyAlignment="1">
      <alignment horizontal="right" wrapText="1"/>
    </xf>
    <xf numFmtId="4" fontId="2" fillId="0" borderId="5" xfId="0" applyNumberFormat="1" applyFont="1" applyBorder="1" applyAlignment="1">
      <alignment horizontal="right"/>
    </xf>
    <xf numFmtId="4" fontId="2" fillId="0" borderId="6" xfId="0" applyNumberFormat="1" applyFont="1" applyBorder="1" applyAlignment="1">
      <alignment horizontal="right"/>
    </xf>
    <xf numFmtId="4" fontId="8" fillId="4" borderId="23" xfId="0" applyNumberFormat="1" applyFont="1" applyFill="1" applyBorder="1" applyAlignment="1">
      <alignment horizontal="right"/>
    </xf>
    <xf numFmtId="4" fontId="2" fillId="4" borderId="13" xfId="0" applyNumberFormat="1" applyFont="1" applyFill="1" applyBorder="1" applyAlignment="1">
      <alignment horizontal="right"/>
    </xf>
    <xf numFmtId="4" fontId="8" fillId="0" borderId="3" xfId="0" applyNumberFormat="1" applyFont="1" applyBorder="1" applyAlignment="1">
      <alignment horizontal="right" wrapText="1"/>
    </xf>
    <xf numFmtId="4" fontId="8" fillId="0" borderId="3" xfId="0" applyNumberFormat="1" applyFont="1" applyBorder="1" applyAlignment="1">
      <alignment horizontal="justify" vertical="top" wrapText="1"/>
    </xf>
    <xf numFmtId="4" fontId="8" fillId="0" borderId="7" xfId="0" applyNumberFormat="1" applyFont="1" applyBorder="1" applyAlignment="1">
      <alignment horizontal="right" wrapText="1"/>
    </xf>
    <xf numFmtId="4" fontId="2" fillId="0" borderId="7" xfId="0" applyNumberFormat="1" applyFont="1" applyBorder="1" applyAlignment="1">
      <alignment horizontal="right"/>
    </xf>
    <xf numFmtId="4" fontId="2" fillId="0" borderId="4" xfId="0" applyNumberFormat="1" applyFont="1" applyBorder="1" applyAlignment="1">
      <alignment horizontal="right"/>
    </xf>
    <xf numFmtId="4" fontId="8" fillId="0" borderId="4" xfId="0" applyNumberFormat="1" applyFont="1" applyBorder="1" applyAlignment="1">
      <alignment horizontal="right"/>
    </xf>
    <xf numFmtId="4" fontId="9" fillId="4" borderId="23" xfId="0" applyNumberFormat="1" applyFont="1" applyFill="1" applyBorder="1" applyAlignment="1">
      <alignment horizontal="justify" vertical="top" wrapText="1"/>
    </xf>
    <xf numFmtId="4" fontId="9" fillId="4" borderId="13" xfId="0" applyNumberFormat="1" applyFont="1" applyFill="1" applyBorder="1" applyAlignment="1">
      <alignment horizontal="right" vertical="top" wrapText="1"/>
    </xf>
    <xf numFmtId="4" fontId="8" fillId="0" borderId="0" xfId="0" applyNumberFormat="1" applyFont="1" applyAlignment="1">
      <alignment horizontal="right" wrapText="1"/>
    </xf>
    <xf numFmtId="4" fontId="2" fillId="0" borderId="3" xfId="0" applyNumberFormat="1" applyFont="1" applyBorder="1" applyAlignment="1">
      <alignment horizontal="right"/>
    </xf>
    <xf numFmtId="4" fontId="9" fillId="4" borderId="2" xfId="0" applyNumberFormat="1" applyFont="1" applyFill="1" applyBorder="1" applyAlignment="1">
      <alignment horizontal="justify" vertical="top" wrapText="1"/>
    </xf>
    <xf numFmtId="4" fontId="9" fillId="4" borderId="2" xfId="0" applyNumberFormat="1" applyFont="1" applyFill="1" applyBorder="1" applyAlignment="1">
      <alignment horizontal="right" vertical="top" wrapText="1"/>
    </xf>
    <xf numFmtId="4" fontId="8" fillId="4" borderId="2" xfId="0" applyNumberFormat="1" applyFont="1" applyFill="1" applyBorder="1" applyAlignment="1">
      <alignment horizontal="right" vertical="center"/>
    </xf>
    <xf numFmtId="4" fontId="8" fillId="0" borderId="3" xfId="0" applyNumberFormat="1" applyFont="1" applyBorder="1" applyAlignment="1">
      <alignment horizontal="right"/>
    </xf>
    <xf numFmtId="4" fontId="8" fillId="0" borderId="7" xfId="0" applyNumberFormat="1" applyFont="1" applyBorder="1" applyAlignment="1">
      <alignment horizontal="right"/>
    </xf>
    <xf numFmtId="4" fontId="8" fillId="0" borderId="0" xfId="0" applyNumberFormat="1" applyFont="1" applyAlignment="1">
      <alignment horizontal="right"/>
    </xf>
    <xf numFmtId="4" fontId="21" fillId="4" borderId="2" xfId="0" applyNumberFormat="1" applyFont="1" applyFill="1" applyBorder="1" applyAlignment="1">
      <alignment horizontal="right" vertical="center"/>
    </xf>
    <xf numFmtId="4" fontId="22" fillId="4" borderId="2" xfId="0" applyNumberFormat="1" applyFont="1" applyFill="1" applyBorder="1" applyAlignment="1">
      <alignment horizontal="right" vertical="center" wrapText="1"/>
    </xf>
    <xf numFmtId="4" fontId="7" fillId="0" borderId="0" xfId="0" applyNumberFormat="1" applyFont="1" applyAlignment="1">
      <alignment horizontal="center" vertical="center"/>
    </xf>
    <xf numFmtId="0" fontId="9" fillId="4" borderId="20" xfId="0" applyFont="1" applyFill="1" applyBorder="1" applyAlignment="1" applyProtection="1">
      <alignment horizontal="left" vertical="center" wrapText="1"/>
      <protection locked="0"/>
    </xf>
    <xf numFmtId="4" fontId="9" fillId="4" borderId="17" xfId="0" applyNumberFormat="1" applyFont="1" applyFill="1" applyBorder="1" applyAlignment="1">
      <alignment horizontal="right" vertical="center"/>
    </xf>
    <xf numFmtId="0" fontId="9" fillId="4" borderId="11" xfId="0" applyFont="1" applyFill="1" applyBorder="1" applyAlignment="1" applyProtection="1">
      <alignment vertical="center"/>
      <protection locked="0"/>
    </xf>
    <xf numFmtId="0" fontId="9" fillId="4" borderId="12" xfId="0" applyFont="1" applyFill="1" applyBorder="1" applyAlignment="1" applyProtection="1">
      <alignment horizontal="left" vertical="center" wrapText="1"/>
      <protection locked="0"/>
    </xf>
    <xf numFmtId="4" fontId="9" fillId="4" borderId="15" xfId="0" applyNumberFormat="1" applyFont="1" applyFill="1" applyBorder="1" applyAlignment="1">
      <alignment horizontal="right" vertical="center"/>
    </xf>
    <xf numFmtId="0" fontId="9" fillId="4" borderId="20" xfId="0" applyFont="1" applyFill="1" applyBorder="1" applyAlignment="1" applyProtection="1">
      <alignment vertical="center"/>
      <protection locked="0"/>
    </xf>
    <xf numFmtId="0" fontId="9" fillId="4" borderId="21" xfId="0" applyFont="1" applyFill="1" applyBorder="1" applyAlignment="1" applyProtection="1">
      <alignment horizontal="left" vertical="center" wrapText="1"/>
      <protection locked="0"/>
    </xf>
    <xf numFmtId="4" fontId="9" fillId="4" borderId="22" xfId="0" applyNumberFormat="1" applyFont="1" applyFill="1" applyBorder="1" applyAlignment="1">
      <alignment horizontal="right" vertical="center"/>
    </xf>
    <xf numFmtId="49" fontId="9" fillId="4" borderId="14" xfId="0" applyNumberFormat="1" applyFont="1" applyFill="1" applyBorder="1" applyAlignment="1">
      <alignment vertical="center" wrapText="1"/>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2" fillId="0" borderId="0" xfId="0" applyFont="1" applyAlignment="1">
      <alignment vertical="center"/>
    </xf>
    <xf numFmtId="49" fontId="9" fillId="3" borderId="10" xfId="0" applyNumberFormat="1" applyFont="1" applyFill="1" applyBorder="1" applyAlignment="1">
      <alignment vertical="top" wrapText="1"/>
    </xf>
    <xf numFmtId="0" fontId="9" fillId="3" borderId="12" xfId="0" applyFont="1" applyFill="1" applyBorder="1" applyAlignment="1">
      <alignment horizontal="left" vertical="top" wrapText="1"/>
    </xf>
    <xf numFmtId="0" fontId="9" fillId="0" borderId="12" xfId="0" applyFont="1" applyBorder="1" applyAlignment="1">
      <alignment horizontal="left" vertical="top" wrapText="1"/>
    </xf>
    <xf numFmtId="0" fontId="9" fillId="2" borderId="12" xfId="0" applyFont="1" applyFill="1" applyBorder="1" applyAlignment="1">
      <alignment horizontal="left" vertical="top" wrapText="1"/>
    </xf>
    <xf numFmtId="0" fontId="2" fillId="4" borderId="20" xfId="0" applyFont="1" applyFill="1" applyBorder="1"/>
    <xf numFmtId="0" fontId="2" fillId="4" borderId="21" xfId="0" applyFont="1" applyFill="1" applyBorder="1"/>
    <xf numFmtId="0" fontId="2" fillId="2" borderId="0" xfId="0" applyFont="1" applyFill="1"/>
    <xf numFmtId="49" fontId="9" fillId="0" borderId="9" xfId="0" applyNumberFormat="1" applyFont="1" applyBorder="1" applyAlignment="1">
      <alignment horizontal="center" vertical="center" wrapText="1"/>
    </xf>
    <xf numFmtId="0" fontId="9" fillId="0" borderId="10" xfId="0" applyFont="1" applyBorder="1" applyAlignment="1">
      <alignment horizontal="center" vertical="center"/>
    </xf>
    <xf numFmtId="0" fontId="9" fillId="2" borderId="9" xfId="0" applyFont="1" applyFill="1" applyBorder="1" applyAlignment="1">
      <alignment horizontal="center" vertical="center" wrapText="1"/>
    </xf>
    <xf numFmtId="4" fontId="9" fillId="2" borderId="9"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49" fontId="9" fillId="3" borderId="11" xfId="0" applyNumberFormat="1" applyFont="1" applyFill="1" applyBorder="1" applyAlignment="1">
      <alignment vertical="top" wrapText="1"/>
    </xf>
    <xf numFmtId="49" fontId="9" fillId="3" borderId="11" xfId="0" applyNumberFormat="1" applyFont="1" applyFill="1" applyBorder="1" applyAlignment="1">
      <alignment vertical="center" wrapText="1"/>
    </xf>
    <xf numFmtId="0" fontId="9" fillId="3" borderId="12" xfId="0" applyFont="1" applyFill="1" applyBorder="1" applyAlignment="1">
      <alignment vertical="center" wrapText="1"/>
    </xf>
    <xf numFmtId="165" fontId="9" fillId="4" borderId="12" xfId="0" applyNumberFormat="1" applyFont="1" applyFill="1" applyBorder="1" applyAlignment="1">
      <alignment vertical="center"/>
    </xf>
    <xf numFmtId="49" fontId="9" fillId="4" borderId="12" xfId="0" applyNumberFormat="1" applyFont="1" applyFill="1" applyBorder="1" applyAlignment="1">
      <alignment vertical="center"/>
    </xf>
    <xf numFmtId="0" fontId="9" fillId="4" borderId="12" xfId="0" applyFont="1" applyFill="1" applyBorder="1" applyAlignment="1" applyProtection="1">
      <alignment vertical="center"/>
      <protection locked="0"/>
    </xf>
    <xf numFmtId="0" fontId="9" fillId="4" borderId="15" xfId="0" applyFont="1" applyFill="1" applyBorder="1" applyAlignment="1" applyProtection="1">
      <alignment vertical="center"/>
      <protection locked="0"/>
    </xf>
    <xf numFmtId="49" fontId="2" fillId="0" borderId="13" xfId="0" applyNumberFormat="1" applyFont="1" applyBorder="1" applyAlignment="1">
      <alignment vertical="top" wrapText="1"/>
    </xf>
    <xf numFmtId="0" fontId="2" fillId="0" borderId="11" xfId="0" applyFont="1" applyBorder="1" applyAlignment="1">
      <alignment horizontal="left" vertical="top" wrapText="1"/>
    </xf>
    <xf numFmtId="49" fontId="2" fillId="0" borderId="13" xfId="0" applyNumberFormat="1" applyFont="1" applyBorder="1" applyAlignment="1">
      <alignment horizontal="center"/>
    </xf>
    <xf numFmtId="0" fontId="2" fillId="2" borderId="13" xfId="0" applyFont="1" applyFill="1" applyBorder="1" applyProtection="1">
      <protection locked="0"/>
    </xf>
    <xf numFmtId="4" fontId="2" fillId="2" borderId="13" xfId="0" applyNumberFormat="1" applyFont="1" applyFill="1" applyBorder="1" applyProtection="1">
      <protection locked="0"/>
    </xf>
    <xf numFmtId="0" fontId="2" fillId="0" borderId="11" xfId="0" applyFont="1" applyBorder="1" applyAlignment="1">
      <alignment vertical="top" wrapText="1"/>
    </xf>
    <xf numFmtId="49" fontId="2" fillId="0" borderId="9" xfId="0" applyNumberFormat="1" applyFont="1" applyBorder="1" applyAlignment="1">
      <alignment horizontal="left" vertical="top" wrapText="1"/>
    </xf>
    <xf numFmtId="0" fontId="9" fillId="4" borderId="21" xfId="0" applyFont="1" applyFill="1" applyBorder="1" applyAlignment="1">
      <alignment horizontal="right" vertical="center"/>
    </xf>
    <xf numFmtId="2" fontId="9" fillId="4" borderId="21" xfId="0" applyNumberFormat="1" applyFont="1" applyFill="1" applyBorder="1" applyAlignment="1">
      <alignment horizontal="right" vertical="center"/>
    </xf>
    <xf numFmtId="4" fontId="9" fillId="4" borderId="21" xfId="0" applyNumberFormat="1" applyFont="1" applyFill="1" applyBorder="1" applyAlignment="1">
      <alignment horizontal="right" vertical="center"/>
    </xf>
    <xf numFmtId="49" fontId="9" fillId="4" borderId="14" xfId="0" applyNumberFormat="1" applyFont="1" applyFill="1" applyBorder="1" applyAlignment="1">
      <alignment horizontal="left" vertical="center" wrapText="1"/>
    </xf>
    <xf numFmtId="0" fontId="2" fillId="0" borderId="0" xfId="0" applyFont="1" applyAlignment="1">
      <alignment horizontal="left" vertical="center"/>
    </xf>
    <xf numFmtId="0" fontId="2" fillId="0" borderId="12" xfId="0" applyFont="1" applyBorder="1" applyAlignment="1">
      <alignment horizontal="left" vertical="top" wrapText="1"/>
    </xf>
    <xf numFmtId="0" fontId="9" fillId="4" borderId="12" xfId="0" applyFont="1" applyFill="1" applyBorder="1" applyAlignment="1">
      <alignment horizontal="right" vertical="center"/>
    </xf>
    <xf numFmtId="2" fontId="9" fillId="4" borderId="12" xfId="0" applyNumberFormat="1" applyFont="1" applyFill="1" applyBorder="1" applyAlignment="1">
      <alignment horizontal="right" vertical="center"/>
    </xf>
    <xf numFmtId="4" fontId="9" fillId="4" borderId="12" xfId="0" applyNumberFormat="1" applyFont="1" applyFill="1" applyBorder="1" applyAlignment="1">
      <alignment horizontal="right" vertical="center"/>
    </xf>
    <xf numFmtId="49" fontId="9" fillId="4" borderId="11" xfId="0" applyNumberFormat="1" applyFont="1" applyFill="1" applyBorder="1" applyAlignment="1">
      <alignment vertical="center" wrapText="1"/>
    </xf>
    <xf numFmtId="0" fontId="9" fillId="4" borderId="12" xfId="0" applyFont="1" applyFill="1" applyBorder="1" applyAlignment="1">
      <alignment horizontal="left" vertical="center" wrapText="1"/>
    </xf>
    <xf numFmtId="0" fontId="9" fillId="4" borderId="15" xfId="0" applyFont="1" applyFill="1" applyBorder="1" applyAlignment="1">
      <alignment horizontal="left" vertical="center" wrapText="1"/>
    </xf>
    <xf numFmtId="49" fontId="2" fillId="0" borderId="16" xfId="0" applyNumberFormat="1" applyFont="1" applyBorder="1" applyAlignment="1">
      <alignment vertical="top" wrapText="1"/>
    </xf>
    <xf numFmtId="49" fontId="2" fillId="0" borderId="16" xfId="0" applyNumberFormat="1" applyFont="1" applyBorder="1" applyAlignment="1">
      <alignment horizontal="center"/>
    </xf>
    <xf numFmtId="0" fontId="2" fillId="2" borderId="16" xfId="0" applyFont="1" applyFill="1" applyBorder="1" applyProtection="1">
      <protection locked="0"/>
    </xf>
    <xf numFmtId="4" fontId="2" fillId="2" borderId="16" xfId="0" applyNumberFormat="1" applyFont="1" applyFill="1" applyBorder="1" applyProtection="1">
      <protection locked="0"/>
    </xf>
    <xf numFmtId="49" fontId="2" fillId="0" borderId="9" xfId="0" applyNumberFormat="1" applyFont="1" applyBorder="1" applyAlignment="1">
      <alignment vertical="top" wrapText="1"/>
    </xf>
    <xf numFmtId="0" fontId="2" fillId="0" borderId="9" xfId="0" applyFont="1" applyBorder="1" applyAlignment="1">
      <alignment horizontal="left" vertical="top" wrapText="1"/>
    </xf>
    <xf numFmtId="49" fontId="2" fillId="0" borderId="9" xfId="0" applyNumberFormat="1" applyFont="1" applyBorder="1" applyAlignment="1">
      <alignment horizontal="center"/>
    </xf>
    <xf numFmtId="0" fontId="2" fillId="2" borderId="9" xfId="0" applyFont="1" applyFill="1" applyBorder="1" applyProtection="1">
      <protection locked="0"/>
    </xf>
    <xf numFmtId="4" fontId="2" fillId="2" borderId="9" xfId="0" applyNumberFormat="1" applyFont="1" applyFill="1" applyBorder="1" applyProtection="1">
      <protection locked="0"/>
    </xf>
    <xf numFmtId="0" fontId="2" fillId="0" borderId="13" xfId="0" applyFont="1" applyBorder="1" applyAlignment="1">
      <alignment vertical="top" wrapText="1"/>
    </xf>
    <xf numFmtId="3" fontId="2" fillId="2" borderId="13" xfId="0" applyNumberFormat="1" applyFont="1" applyFill="1" applyBorder="1" applyProtection="1">
      <protection locked="0"/>
    </xf>
    <xf numFmtId="0" fontId="2" fillId="0" borderId="10" xfId="0" applyFont="1" applyBorder="1" applyAlignment="1">
      <alignment vertical="top" wrapText="1"/>
    </xf>
    <xf numFmtId="0" fontId="2" fillId="0" borderId="13" xfId="0" applyFont="1" applyBorder="1" applyAlignment="1">
      <alignment horizontal="left" vertical="top" wrapText="1"/>
    </xf>
    <xf numFmtId="0" fontId="2" fillId="2" borderId="13" xfId="0" applyFont="1" applyFill="1" applyBorder="1" applyAlignment="1" applyProtection="1">
      <alignment horizontal="right"/>
      <protection locked="0"/>
    </xf>
    <xf numFmtId="0" fontId="9" fillId="4" borderId="11" xfId="0" applyFont="1" applyFill="1" applyBorder="1"/>
    <xf numFmtId="4" fontId="9" fillId="4" borderId="13" xfId="0" applyNumberFormat="1" applyFont="1" applyFill="1" applyBorder="1" applyAlignment="1">
      <alignment horizontal="right" vertical="center"/>
    </xf>
    <xf numFmtId="0" fontId="9" fillId="2" borderId="0" xfId="0" applyFont="1" applyFill="1"/>
    <xf numFmtId="0" fontId="9" fillId="4" borderId="12" xfId="0" applyFont="1" applyFill="1" applyBorder="1"/>
    <xf numFmtId="4" fontId="9" fillId="4" borderId="13" xfId="0" applyNumberFormat="1" applyFont="1" applyFill="1" applyBorder="1"/>
    <xf numFmtId="0" fontId="9" fillId="0" borderId="0" xfId="0" applyFont="1" applyAlignment="1">
      <alignment vertical="center"/>
    </xf>
    <xf numFmtId="0" fontId="2" fillId="0" borderId="0" xfId="0" applyFont="1" applyAlignment="1">
      <alignment horizontal="left" vertical="center" indent="7"/>
    </xf>
    <xf numFmtId="0" fontId="9" fillId="0" borderId="0" xfId="0" applyFont="1" applyAlignment="1">
      <alignment horizontal="left" wrapText="1"/>
    </xf>
    <xf numFmtId="0" fontId="2" fillId="0" borderId="0" xfId="0" applyFont="1" applyAlignment="1">
      <alignment horizontal="left" wrapText="1"/>
    </xf>
    <xf numFmtId="0" fontId="9" fillId="3" borderId="11" xfId="0" applyFont="1" applyFill="1" applyBorder="1" applyAlignment="1" applyProtection="1">
      <alignment horizontal="center" vertical="center" wrapText="1"/>
      <protection locked="0"/>
    </xf>
    <xf numFmtId="49" fontId="9" fillId="4" borderId="11" xfId="0" applyNumberFormat="1" applyFont="1" applyFill="1" applyBorder="1" applyAlignment="1">
      <alignment horizontal="left" vertical="center" wrapText="1"/>
    </xf>
    <xf numFmtId="0" fontId="9" fillId="3" borderId="0" xfId="0" applyFont="1" applyFill="1" applyAlignment="1" applyProtection="1">
      <alignment horizontal="center" vertical="center" wrapText="1"/>
      <protection locked="0"/>
    </xf>
    <xf numFmtId="0" fontId="9" fillId="4" borderId="11" xfId="0" applyFont="1" applyFill="1" applyBorder="1" applyAlignment="1">
      <alignment vertical="top"/>
    </xf>
    <xf numFmtId="0" fontId="9" fillId="4" borderId="12" xfId="0" applyFont="1" applyFill="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wrapText="1"/>
    </xf>
    <xf numFmtId="1" fontId="2" fillId="0" borderId="0" xfId="0" applyNumberFormat="1" applyFont="1" applyAlignment="1">
      <alignment horizontal="right"/>
    </xf>
    <xf numFmtId="0" fontId="2" fillId="0" borderId="7" xfId="0" applyFont="1" applyBorder="1" applyAlignment="1">
      <alignment horizontal="center" vertical="top" wrapText="1"/>
    </xf>
    <xf numFmtId="0" fontId="2" fillId="0" borderId="7" xfId="0" applyFont="1" applyBorder="1" applyAlignment="1">
      <alignment horizontal="right" wrapText="1"/>
    </xf>
    <xf numFmtId="0" fontId="2" fillId="0" borderId="0" xfId="0" applyFont="1" applyAlignment="1">
      <alignment horizontal="right" wrapText="1"/>
    </xf>
    <xf numFmtId="0" fontId="2" fillId="4" borderId="11" xfId="0" applyFont="1" applyFill="1" applyBorder="1" applyAlignment="1">
      <alignment horizontal="left" vertical="center" wrapText="1"/>
    </xf>
    <xf numFmtId="4" fontId="9" fillId="0" borderId="0" xfId="0" applyNumberFormat="1" applyFont="1"/>
    <xf numFmtId="4" fontId="9" fillId="4" borderId="15" xfId="0" applyNumberFormat="1" applyFont="1" applyFill="1" applyBorder="1"/>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0" borderId="0" xfId="0" applyFont="1" applyAlignment="1">
      <alignment horizontal="center" vertical="center"/>
    </xf>
    <xf numFmtId="0" fontId="2" fillId="0" borderId="0" xfId="0" applyFont="1" applyAlignment="1">
      <alignment horizontal="left" vertical="top" wrapText="1"/>
    </xf>
    <xf numFmtId="0" fontId="9" fillId="4" borderId="12" xfId="0" applyFont="1" applyFill="1" applyBorder="1" applyAlignment="1">
      <alignment horizontal="left" vertical="center" wrapText="1"/>
    </xf>
    <xf numFmtId="0" fontId="2" fillId="0" borderId="0" xfId="0" applyFont="1" applyAlignment="1">
      <alignment wrapText="1"/>
    </xf>
    <xf numFmtId="0" fontId="2" fillId="0" borderId="0" xfId="0" applyFont="1"/>
    <xf numFmtId="0" fontId="9" fillId="0" borderId="0" xfId="0" applyFont="1" applyAlignment="1">
      <alignment horizontal="center" vertical="center" wrapText="1"/>
    </xf>
    <xf numFmtId="0" fontId="9" fillId="3" borderId="12"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2" fillId="0" borderId="0" xfId="0" applyFont="1" applyAlignment="1">
      <alignment horizontal="left" vertical="center"/>
    </xf>
    <xf numFmtId="0" fontId="9" fillId="3" borderId="0" xfId="0" applyFont="1" applyFill="1" applyAlignment="1" applyProtection="1">
      <alignment horizontal="center" vertical="center" wrapText="1"/>
      <protection locked="0"/>
    </xf>
    <xf numFmtId="0" fontId="9" fillId="4" borderId="11" xfId="0" applyFont="1" applyFill="1" applyBorder="1" applyAlignment="1">
      <alignment horizontal="left" vertical="top"/>
    </xf>
    <xf numFmtId="0" fontId="9" fillId="4" borderId="12" xfId="0" applyFont="1" applyFill="1" applyBorder="1" applyAlignment="1">
      <alignment horizontal="left" vertical="top"/>
    </xf>
    <xf numFmtId="0" fontId="9" fillId="3" borderId="12"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cellXfs>
  <cellStyles count="11">
    <cellStyle name="kolona A" xfId="1" xr:uid="{00000000-0005-0000-0000-000000000000}"/>
    <cellStyle name="kolona B" xfId="2" xr:uid="{00000000-0005-0000-0000-000001000000}"/>
    <cellStyle name="Normal 2" xfId="3" xr:uid="{00000000-0005-0000-0000-000003000000}"/>
    <cellStyle name="Normal 2 2" xfId="4" xr:uid="{00000000-0005-0000-0000-000004000000}"/>
    <cellStyle name="Normal 3" xfId="5" xr:uid="{00000000-0005-0000-0000-000005000000}"/>
    <cellStyle name="Normal_2001" xfId="6" xr:uid="{00000000-0005-0000-0000-000006000000}"/>
    <cellStyle name="Normalno" xfId="0" builtinId="0"/>
    <cellStyle name="Normalno 4" xfId="7" xr:uid="{00000000-0005-0000-0000-000007000000}"/>
    <cellStyle name="Obično 2" xfId="8" xr:uid="{00000000-0005-0000-0000-000008000000}"/>
    <cellStyle name="Obično 39" xfId="9" xr:uid="{00000000-0005-0000-0000-000009000000}"/>
    <cellStyle name="Obično_List1" xfId="10" xr:uid="{00000000-0005-0000-0000-00000A00000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1</xdr:row>
      <xdr:rowOff>28575</xdr:rowOff>
    </xdr:to>
    <xdr:sp macro="" textlink="">
      <xdr:nvSpPr>
        <xdr:cNvPr id="88195" name="Text 3">
          <a:extLst>
            <a:ext uri="{FF2B5EF4-FFF2-40B4-BE49-F238E27FC236}">
              <a16:creationId xmlns:a16="http://schemas.microsoft.com/office/drawing/2014/main" id="{00000000-0008-0000-0100-00008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196" name="Text 6">
          <a:extLst>
            <a:ext uri="{FF2B5EF4-FFF2-40B4-BE49-F238E27FC236}">
              <a16:creationId xmlns:a16="http://schemas.microsoft.com/office/drawing/2014/main" id="{00000000-0008-0000-0100-00008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197" name="Text Box 3">
          <a:extLst>
            <a:ext uri="{FF2B5EF4-FFF2-40B4-BE49-F238E27FC236}">
              <a16:creationId xmlns:a16="http://schemas.microsoft.com/office/drawing/2014/main" id="{00000000-0008-0000-0100-00008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198" name="Text Box 4">
          <a:extLst>
            <a:ext uri="{FF2B5EF4-FFF2-40B4-BE49-F238E27FC236}">
              <a16:creationId xmlns:a16="http://schemas.microsoft.com/office/drawing/2014/main" id="{00000000-0008-0000-0100-00008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199" name="Text Box 5">
          <a:extLst>
            <a:ext uri="{FF2B5EF4-FFF2-40B4-BE49-F238E27FC236}">
              <a16:creationId xmlns:a16="http://schemas.microsoft.com/office/drawing/2014/main" id="{00000000-0008-0000-0100-00008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00" name="Text Box 6">
          <a:extLst>
            <a:ext uri="{FF2B5EF4-FFF2-40B4-BE49-F238E27FC236}">
              <a16:creationId xmlns:a16="http://schemas.microsoft.com/office/drawing/2014/main" id="{00000000-0008-0000-0100-00008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66675</xdr:colOff>
      <xdr:row>2</xdr:row>
      <xdr:rowOff>22860</xdr:rowOff>
    </xdr:to>
    <xdr:sp macro="" textlink="">
      <xdr:nvSpPr>
        <xdr:cNvPr id="88201" name="Text Box 7">
          <a:extLst>
            <a:ext uri="{FF2B5EF4-FFF2-40B4-BE49-F238E27FC236}">
              <a16:creationId xmlns:a16="http://schemas.microsoft.com/office/drawing/2014/main" id="{00000000-0008-0000-0100-000089580100}"/>
            </a:ext>
          </a:extLst>
        </xdr:cNvPr>
        <xdr:cNvSpPr txBox="1">
          <a:spLocks noChangeArrowheads="1"/>
        </xdr:cNvSpPr>
      </xdr:nvSpPr>
      <xdr:spPr bwMode="auto">
        <a:xfrm>
          <a:off x="6943725" y="161925"/>
          <a:ext cx="66675" cy="190500"/>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66675</xdr:colOff>
      <xdr:row>2</xdr:row>
      <xdr:rowOff>22860</xdr:rowOff>
    </xdr:to>
    <xdr:sp macro="" textlink="">
      <xdr:nvSpPr>
        <xdr:cNvPr id="88202" name="Text Box 8">
          <a:extLst>
            <a:ext uri="{FF2B5EF4-FFF2-40B4-BE49-F238E27FC236}">
              <a16:creationId xmlns:a16="http://schemas.microsoft.com/office/drawing/2014/main" id="{00000000-0008-0000-0100-00008A580100}"/>
            </a:ext>
          </a:extLst>
        </xdr:cNvPr>
        <xdr:cNvSpPr txBox="1">
          <a:spLocks noChangeArrowheads="1"/>
        </xdr:cNvSpPr>
      </xdr:nvSpPr>
      <xdr:spPr bwMode="auto">
        <a:xfrm>
          <a:off x="6943725" y="161925"/>
          <a:ext cx="66675" cy="190500"/>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66675</xdr:colOff>
      <xdr:row>2</xdr:row>
      <xdr:rowOff>22860</xdr:rowOff>
    </xdr:to>
    <xdr:sp macro="" textlink="">
      <xdr:nvSpPr>
        <xdr:cNvPr id="88203" name="Text Box 9">
          <a:extLst>
            <a:ext uri="{FF2B5EF4-FFF2-40B4-BE49-F238E27FC236}">
              <a16:creationId xmlns:a16="http://schemas.microsoft.com/office/drawing/2014/main" id="{00000000-0008-0000-0100-00008B580100}"/>
            </a:ext>
          </a:extLst>
        </xdr:cNvPr>
        <xdr:cNvSpPr txBox="1">
          <a:spLocks noChangeArrowheads="1"/>
        </xdr:cNvSpPr>
      </xdr:nvSpPr>
      <xdr:spPr bwMode="auto">
        <a:xfrm>
          <a:off x="6943725" y="161925"/>
          <a:ext cx="66675" cy="190500"/>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66675</xdr:colOff>
      <xdr:row>2</xdr:row>
      <xdr:rowOff>22860</xdr:rowOff>
    </xdr:to>
    <xdr:sp macro="" textlink="">
      <xdr:nvSpPr>
        <xdr:cNvPr id="88204" name="Text Box 10">
          <a:extLst>
            <a:ext uri="{FF2B5EF4-FFF2-40B4-BE49-F238E27FC236}">
              <a16:creationId xmlns:a16="http://schemas.microsoft.com/office/drawing/2014/main" id="{00000000-0008-0000-0100-00008C580100}"/>
            </a:ext>
          </a:extLst>
        </xdr:cNvPr>
        <xdr:cNvSpPr txBox="1">
          <a:spLocks noChangeArrowheads="1"/>
        </xdr:cNvSpPr>
      </xdr:nvSpPr>
      <xdr:spPr bwMode="auto">
        <a:xfrm>
          <a:off x="6943725" y="161925"/>
          <a:ext cx="66675" cy="190500"/>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66675</xdr:colOff>
      <xdr:row>2</xdr:row>
      <xdr:rowOff>22860</xdr:rowOff>
    </xdr:to>
    <xdr:sp macro="" textlink="">
      <xdr:nvSpPr>
        <xdr:cNvPr id="88205" name="Text Box 11">
          <a:extLst>
            <a:ext uri="{FF2B5EF4-FFF2-40B4-BE49-F238E27FC236}">
              <a16:creationId xmlns:a16="http://schemas.microsoft.com/office/drawing/2014/main" id="{00000000-0008-0000-0100-00008D580100}"/>
            </a:ext>
          </a:extLst>
        </xdr:cNvPr>
        <xdr:cNvSpPr txBox="1">
          <a:spLocks noChangeArrowheads="1"/>
        </xdr:cNvSpPr>
      </xdr:nvSpPr>
      <xdr:spPr bwMode="auto">
        <a:xfrm>
          <a:off x="6943725" y="161925"/>
          <a:ext cx="66675" cy="190500"/>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66675</xdr:colOff>
      <xdr:row>2</xdr:row>
      <xdr:rowOff>22860</xdr:rowOff>
    </xdr:to>
    <xdr:sp macro="" textlink="">
      <xdr:nvSpPr>
        <xdr:cNvPr id="88206" name="Text Box 12">
          <a:extLst>
            <a:ext uri="{FF2B5EF4-FFF2-40B4-BE49-F238E27FC236}">
              <a16:creationId xmlns:a16="http://schemas.microsoft.com/office/drawing/2014/main" id="{00000000-0008-0000-0100-00008E580100}"/>
            </a:ext>
          </a:extLst>
        </xdr:cNvPr>
        <xdr:cNvSpPr txBox="1">
          <a:spLocks noChangeArrowheads="1"/>
        </xdr:cNvSpPr>
      </xdr:nvSpPr>
      <xdr:spPr bwMode="auto">
        <a:xfrm>
          <a:off x="6943725" y="161925"/>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07" name="Text Box 13">
          <a:extLst>
            <a:ext uri="{FF2B5EF4-FFF2-40B4-BE49-F238E27FC236}">
              <a16:creationId xmlns:a16="http://schemas.microsoft.com/office/drawing/2014/main" id="{00000000-0008-0000-0100-00008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08" name="Text Box 14">
          <a:extLst>
            <a:ext uri="{FF2B5EF4-FFF2-40B4-BE49-F238E27FC236}">
              <a16:creationId xmlns:a16="http://schemas.microsoft.com/office/drawing/2014/main" id="{00000000-0008-0000-0100-00009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09" name="Text Box 15">
          <a:extLst>
            <a:ext uri="{FF2B5EF4-FFF2-40B4-BE49-F238E27FC236}">
              <a16:creationId xmlns:a16="http://schemas.microsoft.com/office/drawing/2014/main" id="{00000000-0008-0000-0100-00009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0" name="Text Box 16">
          <a:extLst>
            <a:ext uri="{FF2B5EF4-FFF2-40B4-BE49-F238E27FC236}">
              <a16:creationId xmlns:a16="http://schemas.microsoft.com/office/drawing/2014/main" id="{00000000-0008-0000-0100-00009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1" name="Text Box 17">
          <a:extLst>
            <a:ext uri="{FF2B5EF4-FFF2-40B4-BE49-F238E27FC236}">
              <a16:creationId xmlns:a16="http://schemas.microsoft.com/office/drawing/2014/main" id="{00000000-0008-0000-0100-00009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2" name="Text Box 18">
          <a:extLst>
            <a:ext uri="{FF2B5EF4-FFF2-40B4-BE49-F238E27FC236}">
              <a16:creationId xmlns:a16="http://schemas.microsoft.com/office/drawing/2014/main" id="{00000000-0008-0000-0100-00009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3" name="Text Box 19">
          <a:extLst>
            <a:ext uri="{FF2B5EF4-FFF2-40B4-BE49-F238E27FC236}">
              <a16:creationId xmlns:a16="http://schemas.microsoft.com/office/drawing/2014/main" id="{00000000-0008-0000-0100-00009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4" name="Text Box 20">
          <a:extLst>
            <a:ext uri="{FF2B5EF4-FFF2-40B4-BE49-F238E27FC236}">
              <a16:creationId xmlns:a16="http://schemas.microsoft.com/office/drawing/2014/main" id="{00000000-0008-0000-0100-00009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5" name="Text Box 21">
          <a:extLst>
            <a:ext uri="{FF2B5EF4-FFF2-40B4-BE49-F238E27FC236}">
              <a16:creationId xmlns:a16="http://schemas.microsoft.com/office/drawing/2014/main" id="{00000000-0008-0000-0100-00009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6" name="Text Box 22">
          <a:extLst>
            <a:ext uri="{FF2B5EF4-FFF2-40B4-BE49-F238E27FC236}">
              <a16:creationId xmlns:a16="http://schemas.microsoft.com/office/drawing/2014/main" id="{00000000-0008-0000-0100-00009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7" name="Text Box 23">
          <a:extLst>
            <a:ext uri="{FF2B5EF4-FFF2-40B4-BE49-F238E27FC236}">
              <a16:creationId xmlns:a16="http://schemas.microsoft.com/office/drawing/2014/main" id="{00000000-0008-0000-0100-00009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8" name="Text Box 24">
          <a:extLst>
            <a:ext uri="{FF2B5EF4-FFF2-40B4-BE49-F238E27FC236}">
              <a16:creationId xmlns:a16="http://schemas.microsoft.com/office/drawing/2014/main" id="{00000000-0008-0000-0100-00009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19" name="Text Box 25">
          <a:extLst>
            <a:ext uri="{FF2B5EF4-FFF2-40B4-BE49-F238E27FC236}">
              <a16:creationId xmlns:a16="http://schemas.microsoft.com/office/drawing/2014/main" id="{00000000-0008-0000-0100-00009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0" name="Text Box 26">
          <a:extLst>
            <a:ext uri="{FF2B5EF4-FFF2-40B4-BE49-F238E27FC236}">
              <a16:creationId xmlns:a16="http://schemas.microsoft.com/office/drawing/2014/main" id="{00000000-0008-0000-0100-00009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1" name="Text Box 27">
          <a:extLst>
            <a:ext uri="{FF2B5EF4-FFF2-40B4-BE49-F238E27FC236}">
              <a16:creationId xmlns:a16="http://schemas.microsoft.com/office/drawing/2014/main" id="{00000000-0008-0000-0100-00009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2" name="Text Box 28">
          <a:extLst>
            <a:ext uri="{FF2B5EF4-FFF2-40B4-BE49-F238E27FC236}">
              <a16:creationId xmlns:a16="http://schemas.microsoft.com/office/drawing/2014/main" id="{00000000-0008-0000-0100-00009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3" name="Text Box 29">
          <a:extLst>
            <a:ext uri="{FF2B5EF4-FFF2-40B4-BE49-F238E27FC236}">
              <a16:creationId xmlns:a16="http://schemas.microsoft.com/office/drawing/2014/main" id="{00000000-0008-0000-0100-00009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4" name="Text Box 30">
          <a:extLst>
            <a:ext uri="{FF2B5EF4-FFF2-40B4-BE49-F238E27FC236}">
              <a16:creationId xmlns:a16="http://schemas.microsoft.com/office/drawing/2014/main" id="{00000000-0008-0000-0100-0000A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5" name="Text Box 31">
          <a:extLst>
            <a:ext uri="{FF2B5EF4-FFF2-40B4-BE49-F238E27FC236}">
              <a16:creationId xmlns:a16="http://schemas.microsoft.com/office/drawing/2014/main" id="{00000000-0008-0000-0100-0000A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6" name="Text Box 32">
          <a:extLst>
            <a:ext uri="{FF2B5EF4-FFF2-40B4-BE49-F238E27FC236}">
              <a16:creationId xmlns:a16="http://schemas.microsoft.com/office/drawing/2014/main" id="{00000000-0008-0000-0100-0000A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7" name="Text Box 33">
          <a:extLst>
            <a:ext uri="{FF2B5EF4-FFF2-40B4-BE49-F238E27FC236}">
              <a16:creationId xmlns:a16="http://schemas.microsoft.com/office/drawing/2014/main" id="{00000000-0008-0000-0100-0000A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8" name="Text Box 34">
          <a:extLst>
            <a:ext uri="{FF2B5EF4-FFF2-40B4-BE49-F238E27FC236}">
              <a16:creationId xmlns:a16="http://schemas.microsoft.com/office/drawing/2014/main" id="{00000000-0008-0000-0100-0000A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29" name="Text Box 35">
          <a:extLst>
            <a:ext uri="{FF2B5EF4-FFF2-40B4-BE49-F238E27FC236}">
              <a16:creationId xmlns:a16="http://schemas.microsoft.com/office/drawing/2014/main" id="{00000000-0008-0000-0100-0000A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0" name="Text Box 36">
          <a:extLst>
            <a:ext uri="{FF2B5EF4-FFF2-40B4-BE49-F238E27FC236}">
              <a16:creationId xmlns:a16="http://schemas.microsoft.com/office/drawing/2014/main" id="{00000000-0008-0000-0100-0000A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1" name="Text Box 37">
          <a:extLst>
            <a:ext uri="{FF2B5EF4-FFF2-40B4-BE49-F238E27FC236}">
              <a16:creationId xmlns:a16="http://schemas.microsoft.com/office/drawing/2014/main" id="{00000000-0008-0000-0100-0000A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2" name="Text Box 38">
          <a:extLst>
            <a:ext uri="{FF2B5EF4-FFF2-40B4-BE49-F238E27FC236}">
              <a16:creationId xmlns:a16="http://schemas.microsoft.com/office/drawing/2014/main" id="{00000000-0008-0000-0100-0000A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3" name="Text Box 39">
          <a:extLst>
            <a:ext uri="{FF2B5EF4-FFF2-40B4-BE49-F238E27FC236}">
              <a16:creationId xmlns:a16="http://schemas.microsoft.com/office/drawing/2014/main" id="{00000000-0008-0000-0100-0000A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4" name="Text Box 40">
          <a:extLst>
            <a:ext uri="{FF2B5EF4-FFF2-40B4-BE49-F238E27FC236}">
              <a16:creationId xmlns:a16="http://schemas.microsoft.com/office/drawing/2014/main" id="{00000000-0008-0000-0100-0000A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5" name="Text Box 41">
          <a:extLst>
            <a:ext uri="{FF2B5EF4-FFF2-40B4-BE49-F238E27FC236}">
              <a16:creationId xmlns:a16="http://schemas.microsoft.com/office/drawing/2014/main" id="{00000000-0008-0000-0100-0000A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6" name="Text Box 42">
          <a:extLst>
            <a:ext uri="{FF2B5EF4-FFF2-40B4-BE49-F238E27FC236}">
              <a16:creationId xmlns:a16="http://schemas.microsoft.com/office/drawing/2014/main" id="{00000000-0008-0000-0100-0000A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7" name="Text Box 43">
          <a:extLst>
            <a:ext uri="{FF2B5EF4-FFF2-40B4-BE49-F238E27FC236}">
              <a16:creationId xmlns:a16="http://schemas.microsoft.com/office/drawing/2014/main" id="{00000000-0008-0000-0100-0000A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8" name="Text Box 44">
          <a:extLst>
            <a:ext uri="{FF2B5EF4-FFF2-40B4-BE49-F238E27FC236}">
              <a16:creationId xmlns:a16="http://schemas.microsoft.com/office/drawing/2014/main" id="{00000000-0008-0000-0100-0000A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39" name="Text Box 45">
          <a:extLst>
            <a:ext uri="{FF2B5EF4-FFF2-40B4-BE49-F238E27FC236}">
              <a16:creationId xmlns:a16="http://schemas.microsoft.com/office/drawing/2014/main" id="{00000000-0008-0000-0100-0000A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0" name="Text Box 46">
          <a:extLst>
            <a:ext uri="{FF2B5EF4-FFF2-40B4-BE49-F238E27FC236}">
              <a16:creationId xmlns:a16="http://schemas.microsoft.com/office/drawing/2014/main" id="{00000000-0008-0000-0100-0000B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1" name="Text Box 47">
          <a:extLst>
            <a:ext uri="{FF2B5EF4-FFF2-40B4-BE49-F238E27FC236}">
              <a16:creationId xmlns:a16="http://schemas.microsoft.com/office/drawing/2014/main" id="{00000000-0008-0000-0100-0000B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2" name="Text Box 48">
          <a:extLst>
            <a:ext uri="{FF2B5EF4-FFF2-40B4-BE49-F238E27FC236}">
              <a16:creationId xmlns:a16="http://schemas.microsoft.com/office/drawing/2014/main" id="{00000000-0008-0000-0100-0000B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3" name="Text Box 49">
          <a:extLst>
            <a:ext uri="{FF2B5EF4-FFF2-40B4-BE49-F238E27FC236}">
              <a16:creationId xmlns:a16="http://schemas.microsoft.com/office/drawing/2014/main" id="{00000000-0008-0000-0100-0000B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4" name="Text Box 50">
          <a:extLst>
            <a:ext uri="{FF2B5EF4-FFF2-40B4-BE49-F238E27FC236}">
              <a16:creationId xmlns:a16="http://schemas.microsoft.com/office/drawing/2014/main" id="{00000000-0008-0000-0100-0000B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5" name="Text Box 51">
          <a:extLst>
            <a:ext uri="{FF2B5EF4-FFF2-40B4-BE49-F238E27FC236}">
              <a16:creationId xmlns:a16="http://schemas.microsoft.com/office/drawing/2014/main" id="{00000000-0008-0000-0100-0000B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6" name="Text Box 52">
          <a:extLst>
            <a:ext uri="{FF2B5EF4-FFF2-40B4-BE49-F238E27FC236}">
              <a16:creationId xmlns:a16="http://schemas.microsoft.com/office/drawing/2014/main" id="{00000000-0008-0000-0100-0000B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7" name="Text Box 53">
          <a:extLst>
            <a:ext uri="{FF2B5EF4-FFF2-40B4-BE49-F238E27FC236}">
              <a16:creationId xmlns:a16="http://schemas.microsoft.com/office/drawing/2014/main" id="{00000000-0008-0000-0100-0000B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8" name="Text Box 54">
          <a:extLst>
            <a:ext uri="{FF2B5EF4-FFF2-40B4-BE49-F238E27FC236}">
              <a16:creationId xmlns:a16="http://schemas.microsoft.com/office/drawing/2014/main" id="{00000000-0008-0000-0100-0000B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49" name="Text Box 55">
          <a:extLst>
            <a:ext uri="{FF2B5EF4-FFF2-40B4-BE49-F238E27FC236}">
              <a16:creationId xmlns:a16="http://schemas.microsoft.com/office/drawing/2014/main" id="{00000000-0008-0000-0100-0000B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0" name="Text Box 56">
          <a:extLst>
            <a:ext uri="{FF2B5EF4-FFF2-40B4-BE49-F238E27FC236}">
              <a16:creationId xmlns:a16="http://schemas.microsoft.com/office/drawing/2014/main" id="{00000000-0008-0000-0100-0000B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1" name="Text Box 57">
          <a:extLst>
            <a:ext uri="{FF2B5EF4-FFF2-40B4-BE49-F238E27FC236}">
              <a16:creationId xmlns:a16="http://schemas.microsoft.com/office/drawing/2014/main" id="{00000000-0008-0000-0100-0000B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2" name="Text Box 58">
          <a:extLst>
            <a:ext uri="{FF2B5EF4-FFF2-40B4-BE49-F238E27FC236}">
              <a16:creationId xmlns:a16="http://schemas.microsoft.com/office/drawing/2014/main" id="{00000000-0008-0000-0100-0000B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3" name="Text Box 59">
          <a:extLst>
            <a:ext uri="{FF2B5EF4-FFF2-40B4-BE49-F238E27FC236}">
              <a16:creationId xmlns:a16="http://schemas.microsoft.com/office/drawing/2014/main" id="{00000000-0008-0000-0100-0000B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4" name="Text Box 60">
          <a:extLst>
            <a:ext uri="{FF2B5EF4-FFF2-40B4-BE49-F238E27FC236}">
              <a16:creationId xmlns:a16="http://schemas.microsoft.com/office/drawing/2014/main" id="{00000000-0008-0000-0100-0000B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5" name="Text Box 61">
          <a:extLst>
            <a:ext uri="{FF2B5EF4-FFF2-40B4-BE49-F238E27FC236}">
              <a16:creationId xmlns:a16="http://schemas.microsoft.com/office/drawing/2014/main" id="{00000000-0008-0000-0100-0000B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6" name="Text Box 62">
          <a:extLst>
            <a:ext uri="{FF2B5EF4-FFF2-40B4-BE49-F238E27FC236}">
              <a16:creationId xmlns:a16="http://schemas.microsoft.com/office/drawing/2014/main" id="{00000000-0008-0000-0100-0000C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7" name="Text Box 63">
          <a:extLst>
            <a:ext uri="{FF2B5EF4-FFF2-40B4-BE49-F238E27FC236}">
              <a16:creationId xmlns:a16="http://schemas.microsoft.com/office/drawing/2014/main" id="{00000000-0008-0000-0100-0000C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8" name="Text Box 64">
          <a:extLst>
            <a:ext uri="{FF2B5EF4-FFF2-40B4-BE49-F238E27FC236}">
              <a16:creationId xmlns:a16="http://schemas.microsoft.com/office/drawing/2014/main" id="{00000000-0008-0000-0100-0000C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59" name="Text Box 65">
          <a:extLst>
            <a:ext uri="{FF2B5EF4-FFF2-40B4-BE49-F238E27FC236}">
              <a16:creationId xmlns:a16="http://schemas.microsoft.com/office/drawing/2014/main" id="{00000000-0008-0000-0100-0000C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0" name="Text Box 66">
          <a:extLst>
            <a:ext uri="{FF2B5EF4-FFF2-40B4-BE49-F238E27FC236}">
              <a16:creationId xmlns:a16="http://schemas.microsoft.com/office/drawing/2014/main" id="{00000000-0008-0000-0100-0000C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1" name="Text Box 67">
          <a:extLst>
            <a:ext uri="{FF2B5EF4-FFF2-40B4-BE49-F238E27FC236}">
              <a16:creationId xmlns:a16="http://schemas.microsoft.com/office/drawing/2014/main" id="{00000000-0008-0000-0100-0000C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2" name="Text Box 68">
          <a:extLst>
            <a:ext uri="{FF2B5EF4-FFF2-40B4-BE49-F238E27FC236}">
              <a16:creationId xmlns:a16="http://schemas.microsoft.com/office/drawing/2014/main" id="{00000000-0008-0000-0100-0000C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3" name="Text Box 69">
          <a:extLst>
            <a:ext uri="{FF2B5EF4-FFF2-40B4-BE49-F238E27FC236}">
              <a16:creationId xmlns:a16="http://schemas.microsoft.com/office/drawing/2014/main" id="{00000000-0008-0000-0100-0000C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4" name="Text Box 70">
          <a:extLst>
            <a:ext uri="{FF2B5EF4-FFF2-40B4-BE49-F238E27FC236}">
              <a16:creationId xmlns:a16="http://schemas.microsoft.com/office/drawing/2014/main" id="{00000000-0008-0000-0100-0000C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5" name="Text Box 71">
          <a:extLst>
            <a:ext uri="{FF2B5EF4-FFF2-40B4-BE49-F238E27FC236}">
              <a16:creationId xmlns:a16="http://schemas.microsoft.com/office/drawing/2014/main" id="{00000000-0008-0000-0100-0000C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6" name="Text Box 72">
          <a:extLst>
            <a:ext uri="{FF2B5EF4-FFF2-40B4-BE49-F238E27FC236}">
              <a16:creationId xmlns:a16="http://schemas.microsoft.com/office/drawing/2014/main" id="{00000000-0008-0000-0100-0000C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7" name="Text Box 73">
          <a:extLst>
            <a:ext uri="{FF2B5EF4-FFF2-40B4-BE49-F238E27FC236}">
              <a16:creationId xmlns:a16="http://schemas.microsoft.com/office/drawing/2014/main" id="{00000000-0008-0000-0100-0000C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8" name="Text Box 74">
          <a:extLst>
            <a:ext uri="{FF2B5EF4-FFF2-40B4-BE49-F238E27FC236}">
              <a16:creationId xmlns:a16="http://schemas.microsoft.com/office/drawing/2014/main" id="{00000000-0008-0000-0100-0000C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69" name="Text Box 75">
          <a:extLst>
            <a:ext uri="{FF2B5EF4-FFF2-40B4-BE49-F238E27FC236}">
              <a16:creationId xmlns:a16="http://schemas.microsoft.com/office/drawing/2014/main" id="{00000000-0008-0000-0100-0000C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0" name="Text Box 76">
          <a:extLst>
            <a:ext uri="{FF2B5EF4-FFF2-40B4-BE49-F238E27FC236}">
              <a16:creationId xmlns:a16="http://schemas.microsoft.com/office/drawing/2014/main" id="{00000000-0008-0000-0100-0000C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1" name="Text Box 77">
          <a:extLst>
            <a:ext uri="{FF2B5EF4-FFF2-40B4-BE49-F238E27FC236}">
              <a16:creationId xmlns:a16="http://schemas.microsoft.com/office/drawing/2014/main" id="{00000000-0008-0000-0100-0000C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2" name="Text Box 78">
          <a:extLst>
            <a:ext uri="{FF2B5EF4-FFF2-40B4-BE49-F238E27FC236}">
              <a16:creationId xmlns:a16="http://schemas.microsoft.com/office/drawing/2014/main" id="{00000000-0008-0000-0100-0000D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3" name="Text Box 79">
          <a:extLst>
            <a:ext uri="{FF2B5EF4-FFF2-40B4-BE49-F238E27FC236}">
              <a16:creationId xmlns:a16="http://schemas.microsoft.com/office/drawing/2014/main" id="{00000000-0008-0000-0100-0000D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4" name="Text Box 80">
          <a:extLst>
            <a:ext uri="{FF2B5EF4-FFF2-40B4-BE49-F238E27FC236}">
              <a16:creationId xmlns:a16="http://schemas.microsoft.com/office/drawing/2014/main" id="{00000000-0008-0000-0100-0000D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5" name="Text Box 81">
          <a:extLst>
            <a:ext uri="{FF2B5EF4-FFF2-40B4-BE49-F238E27FC236}">
              <a16:creationId xmlns:a16="http://schemas.microsoft.com/office/drawing/2014/main" id="{00000000-0008-0000-0100-0000D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6" name="Text Box 82">
          <a:extLst>
            <a:ext uri="{FF2B5EF4-FFF2-40B4-BE49-F238E27FC236}">
              <a16:creationId xmlns:a16="http://schemas.microsoft.com/office/drawing/2014/main" id="{00000000-0008-0000-0100-0000D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7" name="Text Box 83">
          <a:extLst>
            <a:ext uri="{FF2B5EF4-FFF2-40B4-BE49-F238E27FC236}">
              <a16:creationId xmlns:a16="http://schemas.microsoft.com/office/drawing/2014/main" id="{00000000-0008-0000-0100-0000D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8" name="Text Box 84">
          <a:extLst>
            <a:ext uri="{FF2B5EF4-FFF2-40B4-BE49-F238E27FC236}">
              <a16:creationId xmlns:a16="http://schemas.microsoft.com/office/drawing/2014/main" id="{00000000-0008-0000-0100-0000D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79" name="Text Box 85">
          <a:extLst>
            <a:ext uri="{FF2B5EF4-FFF2-40B4-BE49-F238E27FC236}">
              <a16:creationId xmlns:a16="http://schemas.microsoft.com/office/drawing/2014/main" id="{00000000-0008-0000-0100-0000D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0" name="Text Box 86">
          <a:extLst>
            <a:ext uri="{FF2B5EF4-FFF2-40B4-BE49-F238E27FC236}">
              <a16:creationId xmlns:a16="http://schemas.microsoft.com/office/drawing/2014/main" id="{00000000-0008-0000-0100-0000D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1" name="Text Box 87">
          <a:extLst>
            <a:ext uri="{FF2B5EF4-FFF2-40B4-BE49-F238E27FC236}">
              <a16:creationId xmlns:a16="http://schemas.microsoft.com/office/drawing/2014/main" id="{00000000-0008-0000-0100-0000D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2" name="Text Box 88">
          <a:extLst>
            <a:ext uri="{FF2B5EF4-FFF2-40B4-BE49-F238E27FC236}">
              <a16:creationId xmlns:a16="http://schemas.microsoft.com/office/drawing/2014/main" id="{00000000-0008-0000-0100-0000D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3" name="Text Box 89">
          <a:extLst>
            <a:ext uri="{FF2B5EF4-FFF2-40B4-BE49-F238E27FC236}">
              <a16:creationId xmlns:a16="http://schemas.microsoft.com/office/drawing/2014/main" id="{00000000-0008-0000-0100-0000D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4" name="Text Box 90">
          <a:extLst>
            <a:ext uri="{FF2B5EF4-FFF2-40B4-BE49-F238E27FC236}">
              <a16:creationId xmlns:a16="http://schemas.microsoft.com/office/drawing/2014/main" id="{00000000-0008-0000-0100-0000D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5" name="Text Box 91">
          <a:extLst>
            <a:ext uri="{FF2B5EF4-FFF2-40B4-BE49-F238E27FC236}">
              <a16:creationId xmlns:a16="http://schemas.microsoft.com/office/drawing/2014/main" id="{00000000-0008-0000-0100-0000D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6" name="Text Box 92">
          <a:extLst>
            <a:ext uri="{FF2B5EF4-FFF2-40B4-BE49-F238E27FC236}">
              <a16:creationId xmlns:a16="http://schemas.microsoft.com/office/drawing/2014/main" id="{00000000-0008-0000-0100-0000D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7" name="Text Box 93">
          <a:extLst>
            <a:ext uri="{FF2B5EF4-FFF2-40B4-BE49-F238E27FC236}">
              <a16:creationId xmlns:a16="http://schemas.microsoft.com/office/drawing/2014/main" id="{00000000-0008-0000-0100-0000D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8" name="Text Box 94">
          <a:extLst>
            <a:ext uri="{FF2B5EF4-FFF2-40B4-BE49-F238E27FC236}">
              <a16:creationId xmlns:a16="http://schemas.microsoft.com/office/drawing/2014/main" id="{00000000-0008-0000-0100-0000E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89" name="Text Box 95">
          <a:extLst>
            <a:ext uri="{FF2B5EF4-FFF2-40B4-BE49-F238E27FC236}">
              <a16:creationId xmlns:a16="http://schemas.microsoft.com/office/drawing/2014/main" id="{00000000-0008-0000-0100-0000E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0" name="Text Box 96">
          <a:extLst>
            <a:ext uri="{FF2B5EF4-FFF2-40B4-BE49-F238E27FC236}">
              <a16:creationId xmlns:a16="http://schemas.microsoft.com/office/drawing/2014/main" id="{00000000-0008-0000-0100-0000E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1" name="Text Box 97">
          <a:extLst>
            <a:ext uri="{FF2B5EF4-FFF2-40B4-BE49-F238E27FC236}">
              <a16:creationId xmlns:a16="http://schemas.microsoft.com/office/drawing/2014/main" id="{00000000-0008-0000-0100-0000E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2" name="Text Box 98">
          <a:extLst>
            <a:ext uri="{FF2B5EF4-FFF2-40B4-BE49-F238E27FC236}">
              <a16:creationId xmlns:a16="http://schemas.microsoft.com/office/drawing/2014/main" id="{00000000-0008-0000-0100-0000E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3" name="Text Box 99">
          <a:extLst>
            <a:ext uri="{FF2B5EF4-FFF2-40B4-BE49-F238E27FC236}">
              <a16:creationId xmlns:a16="http://schemas.microsoft.com/office/drawing/2014/main" id="{00000000-0008-0000-0100-0000E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4" name="Text Box 100">
          <a:extLst>
            <a:ext uri="{FF2B5EF4-FFF2-40B4-BE49-F238E27FC236}">
              <a16:creationId xmlns:a16="http://schemas.microsoft.com/office/drawing/2014/main" id="{00000000-0008-0000-0100-0000E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5" name="Text Box 101">
          <a:extLst>
            <a:ext uri="{FF2B5EF4-FFF2-40B4-BE49-F238E27FC236}">
              <a16:creationId xmlns:a16="http://schemas.microsoft.com/office/drawing/2014/main" id="{00000000-0008-0000-0100-0000E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6" name="Text Box 102">
          <a:extLst>
            <a:ext uri="{FF2B5EF4-FFF2-40B4-BE49-F238E27FC236}">
              <a16:creationId xmlns:a16="http://schemas.microsoft.com/office/drawing/2014/main" id="{00000000-0008-0000-0100-0000E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7" name="Text Box 103">
          <a:extLst>
            <a:ext uri="{FF2B5EF4-FFF2-40B4-BE49-F238E27FC236}">
              <a16:creationId xmlns:a16="http://schemas.microsoft.com/office/drawing/2014/main" id="{00000000-0008-0000-0100-0000E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8" name="Text Box 104">
          <a:extLst>
            <a:ext uri="{FF2B5EF4-FFF2-40B4-BE49-F238E27FC236}">
              <a16:creationId xmlns:a16="http://schemas.microsoft.com/office/drawing/2014/main" id="{00000000-0008-0000-0100-0000E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299" name="Text Box 105">
          <a:extLst>
            <a:ext uri="{FF2B5EF4-FFF2-40B4-BE49-F238E27FC236}">
              <a16:creationId xmlns:a16="http://schemas.microsoft.com/office/drawing/2014/main" id="{00000000-0008-0000-0100-0000E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0" name="Text Box 106">
          <a:extLst>
            <a:ext uri="{FF2B5EF4-FFF2-40B4-BE49-F238E27FC236}">
              <a16:creationId xmlns:a16="http://schemas.microsoft.com/office/drawing/2014/main" id="{00000000-0008-0000-0100-0000E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1" name="Text Box 107">
          <a:extLst>
            <a:ext uri="{FF2B5EF4-FFF2-40B4-BE49-F238E27FC236}">
              <a16:creationId xmlns:a16="http://schemas.microsoft.com/office/drawing/2014/main" id="{00000000-0008-0000-0100-0000E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2" name="Text Box 108">
          <a:extLst>
            <a:ext uri="{FF2B5EF4-FFF2-40B4-BE49-F238E27FC236}">
              <a16:creationId xmlns:a16="http://schemas.microsoft.com/office/drawing/2014/main" id="{00000000-0008-0000-0100-0000E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3" name="Text Box 109">
          <a:extLst>
            <a:ext uri="{FF2B5EF4-FFF2-40B4-BE49-F238E27FC236}">
              <a16:creationId xmlns:a16="http://schemas.microsoft.com/office/drawing/2014/main" id="{00000000-0008-0000-0100-0000E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4" name="Text Box 110">
          <a:extLst>
            <a:ext uri="{FF2B5EF4-FFF2-40B4-BE49-F238E27FC236}">
              <a16:creationId xmlns:a16="http://schemas.microsoft.com/office/drawing/2014/main" id="{00000000-0008-0000-0100-0000F0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5" name="Text Box 111">
          <a:extLst>
            <a:ext uri="{FF2B5EF4-FFF2-40B4-BE49-F238E27FC236}">
              <a16:creationId xmlns:a16="http://schemas.microsoft.com/office/drawing/2014/main" id="{00000000-0008-0000-0100-0000F1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6" name="Text Box 112">
          <a:extLst>
            <a:ext uri="{FF2B5EF4-FFF2-40B4-BE49-F238E27FC236}">
              <a16:creationId xmlns:a16="http://schemas.microsoft.com/office/drawing/2014/main" id="{00000000-0008-0000-0100-0000F2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7" name="Text Box 113">
          <a:extLst>
            <a:ext uri="{FF2B5EF4-FFF2-40B4-BE49-F238E27FC236}">
              <a16:creationId xmlns:a16="http://schemas.microsoft.com/office/drawing/2014/main" id="{00000000-0008-0000-0100-0000F3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8" name="Text Box 114">
          <a:extLst>
            <a:ext uri="{FF2B5EF4-FFF2-40B4-BE49-F238E27FC236}">
              <a16:creationId xmlns:a16="http://schemas.microsoft.com/office/drawing/2014/main" id="{00000000-0008-0000-0100-0000F4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09" name="Text Box 115">
          <a:extLst>
            <a:ext uri="{FF2B5EF4-FFF2-40B4-BE49-F238E27FC236}">
              <a16:creationId xmlns:a16="http://schemas.microsoft.com/office/drawing/2014/main" id="{00000000-0008-0000-0100-0000F5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0" name="Text Box 116">
          <a:extLst>
            <a:ext uri="{FF2B5EF4-FFF2-40B4-BE49-F238E27FC236}">
              <a16:creationId xmlns:a16="http://schemas.microsoft.com/office/drawing/2014/main" id="{00000000-0008-0000-0100-0000F6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1" name="Text Box 117">
          <a:extLst>
            <a:ext uri="{FF2B5EF4-FFF2-40B4-BE49-F238E27FC236}">
              <a16:creationId xmlns:a16="http://schemas.microsoft.com/office/drawing/2014/main" id="{00000000-0008-0000-0100-0000F7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2" name="Text Box 118">
          <a:extLst>
            <a:ext uri="{FF2B5EF4-FFF2-40B4-BE49-F238E27FC236}">
              <a16:creationId xmlns:a16="http://schemas.microsoft.com/office/drawing/2014/main" id="{00000000-0008-0000-0100-0000F8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3" name="Text Box 119">
          <a:extLst>
            <a:ext uri="{FF2B5EF4-FFF2-40B4-BE49-F238E27FC236}">
              <a16:creationId xmlns:a16="http://schemas.microsoft.com/office/drawing/2014/main" id="{00000000-0008-0000-0100-0000F9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4" name="Text Box 120">
          <a:extLst>
            <a:ext uri="{FF2B5EF4-FFF2-40B4-BE49-F238E27FC236}">
              <a16:creationId xmlns:a16="http://schemas.microsoft.com/office/drawing/2014/main" id="{00000000-0008-0000-0100-0000FA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5" name="Text Box 121">
          <a:extLst>
            <a:ext uri="{FF2B5EF4-FFF2-40B4-BE49-F238E27FC236}">
              <a16:creationId xmlns:a16="http://schemas.microsoft.com/office/drawing/2014/main" id="{00000000-0008-0000-0100-0000FB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6" name="Text Box 122">
          <a:extLst>
            <a:ext uri="{FF2B5EF4-FFF2-40B4-BE49-F238E27FC236}">
              <a16:creationId xmlns:a16="http://schemas.microsoft.com/office/drawing/2014/main" id="{00000000-0008-0000-0100-0000FC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7" name="Text Box 123">
          <a:extLst>
            <a:ext uri="{FF2B5EF4-FFF2-40B4-BE49-F238E27FC236}">
              <a16:creationId xmlns:a16="http://schemas.microsoft.com/office/drawing/2014/main" id="{00000000-0008-0000-0100-0000FD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8" name="Text Box 124">
          <a:extLst>
            <a:ext uri="{FF2B5EF4-FFF2-40B4-BE49-F238E27FC236}">
              <a16:creationId xmlns:a16="http://schemas.microsoft.com/office/drawing/2014/main" id="{00000000-0008-0000-0100-0000FE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19" name="Text Box 125">
          <a:extLst>
            <a:ext uri="{FF2B5EF4-FFF2-40B4-BE49-F238E27FC236}">
              <a16:creationId xmlns:a16="http://schemas.microsoft.com/office/drawing/2014/main" id="{00000000-0008-0000-0100-0000FF58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0" name="Text Box 126">
          <a:extLst>
            <a:ext uri="{FF2B5EF4-FFF2-40B4-BE49-F238E27FC236}">
              <a16:creationId xmlns:a16="http://schemas.microsoft.com/office/drawing/2014/main" id="{00000000-0008-0000-0100-000000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1" name="Text Box 127">
          <a:extLst>
            <a:ext uri="{FF2B5EF4-FFF2-40B4-BE49-F238E27FC236}">
              <a16:creationId xmlns:a16="http://schemas.microsoft.com/office/drawing/2014/main" id="{00000000-0008-0000-0100-000001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2" name="Text Box 128">
          <a:extLst>
            <a:ext uri="{FF2B5EF4-FFF2-40B4-BE49-F238E27FC236}">
              <a16:creationId xmlns:a16="http://schemas.microsoft.com/office/drawing/2014/main" id="{00000000-0008-0000-0100-000002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3" name="Text Box 129">
          <a:extLst>
            <a:ext uri="{FF2B5EF4-FFF2-40B4-BE49-F238E27FC236}">
              <a16:creationId xmlns:a16="http://schemas.microsoft.com/office/drawing/2014/main" id="{00000000-0008-0000-0100-000003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4" name="Text Box 130">
          <a:extLst>
            <a:ext uri="{FF2B5EF4-FFF2-40B4-BE49-F238E27FC236}">
              <a16:creationId xmlns:a16="http://schemas.microsoft.com/office/drawing/2014/main" id="{00000000-0008-0000-0100-000004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5" name="Text Box 131">
          <a:extLst>
            <a:ext uri="{FF2B5EF4-FFF2-40B4-BE49-F238E27FC236}">
              <a16:creationId xmlns:a16="http://schemas.microsoft.com/office/drawing/2014/main" id="{00000000-0008-0000-0100-000005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6" name="Text Box 132">
          <a:extLst>
            <a:ext uri="{FF2B5EF4-FFF2-40B4-BE49-F238E27FC236}">
              <a16:creationId xmlns:a16="http://schemas.microsoft.com/office/drawing/2014/main" id="{00000000-0008-0000-0100-000006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7" name="Text Box 133">
          <a:extLst>
            <a:ext uri="{FF2B5EF4-FFF2-40B4-BE49-F238E27FC236}">
              <a16:creationId xmlns:a16="http://schemas.microsoft.com/office/drawing/2014/main" id="{00000000-0008-0000-0100-000007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8" name="Text Box 134">
          <a:extLst>
            <a:ext uri="{FF2B5EF4-FFF2-40B4-BE49-F238E27FC236}">
              <a16:creationId xmlns:a16="http://schemas.microsoft.com/office/drawing/2014/main" id="{00000000-0008-0000-0100-000008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29" name="Text Box 135">
          <a:extLst>
            <a:ext uri="{FF2B5EF4-FFF2-40B4-BE49-F238E27FC236}">
              <a16:creationId xmlns:a16="http://schemas.microsoft.com/office/drawing/2014/main" id="{00000000-0008-0000-0100-000009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30" name="Text Box 136">
          <a:extLst>
            <a:ext uri="{FF2B5EF4-FFF2-40B4-BE49-F238E27FC236}">
              <a16:creationId xmlns:a16="http://schemas.microsoft.com/office/drawing/2014/main" id="{00000000-0008-0000-0100-00000A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31" name="Text Box 137">
          <a:extLst>
            <a:ext uri="{FF2B5EF4-FFF2-40B4-BE49-F238E27FC236}">
              <a16:creationId xmlns:a16="http://schemas.microsoft.com/office/drawing/2014/main" id="{00000000-0008-0000-0100-00000B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twoCellAnchor editAs="oneCell">
    <xdr:from>
      <xdr:col>6</xdr:col>
      <xdr:colOff>0</xdr:colOff>
      <xdr:row>0</xdr:row>
      <xdr:rowOff>0</xdr:rowOff>
    </xdr:from>
    <xdr:to>
      <xdr:col>6</xdr:col>
      <xdr:colOff>66675</xdr:colOff>
      <xdr:row>1</xdr:row>
      <xdr:rowOff>28575</xdr:rowOff>
    </xdr:to>
    <xdr:sp macro="" textlink="">
      <xdr:nvSpPr>
        <xdr:cNvPr id="88332" name="Text Box 138">
          <a:extLst>
            <a:ext uri="{FF2B5EF4-FFF2-40B4-BE49-F238E27FC236}">
              <a16:creationId xmlns:a16="http://schemas.microsoft.com/office/drawing/2014/main" id="{00000000-0008-0000-0100-00000C590100}"/>
            </a:ext>
          </a:extLst>
        </xdr:cNvPr>
        <xdr:cNvSpPr txBox="1">
          <a:spLocks noChangeArrowheads="1"/>
        </xdr:cNvSpPr>
      </xdr:nvSpPr>
      <xdr:spPr bwMode="auto">
        <a:xfrm>
          <a:off x="6943725" y="0"/>
          <a:ext cx="66675" cy="1905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64"/>
  <sheetViews>
    <sheetView zoomScaleNormal="100" zoomScaleSheetLayoutView="85" workbookViewId="0">
      <selection activeCell="K59" sqref="K59"/>
    </sheetView>
  </sheetViews>
  <sheetFormatPr defaultColWidth="9.140625" defaultRowHeight="12.75"/>
  <cols>
    <col min="1" max="10" width="8.85546875" style="7" customWidth="1"/>
    <col min="11" max="11" width="18.28515625" style="85" customWidth="1"/>
    <col min="12" max="16384" width="9.140625" style="7"/>
  </cols>
  <sheetData>
    <row r="3" spans="1:11">
      <c r="B3" s="239" t="s">
        <v>122</v>
      </c>
      <c r="C3" s="239"/>
      <c r="D3" s="239"/>
      <c r="E3" s="239"/>
      <c r="F3" s="239"/>
      <c r="G3" s="239"/>
      <c r="H3" s="239"/>
      <c r="I3" s="239"/>
      <c r="J3" s="239"/>
      <c r="K3" s="239"/>
    </row>
    <row r="4" spans="1:11">
      <c r="B4" s="161"/>
    </row>
    <row r="5" spans="1:11">
      <c r="A5" s="247" t="s">
        <v>38</v>
      </c>
      <c r="B5" s="247"/>
      <c r="C5" s="219" t="s">
        <v>118</v>
      </c>
    </row>
    <row r="6" spans="1:11" ht="30.6" customHeight="1">
      <c r="B6" s="220"/>
      <c r="C6" s="242" t="s">
        <v>119</v>
      </c>
      <c r="D6" s="243"/>
      <c r="E6" s="243"/>
      <c r="F6" s="243"/>
    </row>
    <row r="7" spans="1:11">
      <c r="B7" s="161"/>
    </row>
    <row r="8" spans="1:11" ht="13.9" customHeight="1">
      <c r="A8" s="247" t="s">
        <v>39</v>
      </c>
      <c r="B8" s="247"/>
      <c r="C8" s="244" t="s">
        <v>120</v>
      </c>
      <c r="D8" s="244"/>
      <c r="E8" s="244"/>
      <c r="F8" s="244"/>
      <c r="G8" s="244"/>
      <c r="H8" s="244"/>
      <c r="I8" s="244"/>
      <c r="J8" s="244"/>
      <c r="K8" s="244"/>
    </row>
    <row r="9" spans="1:11" ht="14.25" customHeight="1">
      <c r="B9" s="161"/>
      <c r="C9" s="244"/>
      <c r="D9" s="244"/>
      <c r="E9" s="244"/>
      <c r="F9" s="244"/>
      <c r="G9" s="244"/>
      <c r="H9" s="244"/>
      <c r="I9" s="244"/>
      <c r="J9" s="244"/>
      <c r="K9" s="244"/>
    </row>
    <row r="10" spans="1:11" ht="14.25" customHeight="1">
      <c r="B10" s="161"/>
      <c r="C10" s="244"/>
      <c r="D10" s="244"/>
      <c r="E10" s="244"/>
      <c r="F10" s="244"/>
      <c r="G10" s="244"/>
      <c r="H10" s="244"/>
      <c r="I10" s="244"/>
      <c r="J10" s="244"/>
      <c r="K10" s="244"/>
    </row>
    <row r="11" spans="1:11" ht="14.25" customHeight="1">
      <c r="B11" s="220"/>
      <c r="C11" s="244"/>
      <c r="D11" s="244"/>
      <c r="E11" s="244"/>
      <c r="F11" s="244"/>
      <c r="G11" s="244"/>
      <c r="H11" s="244"/>
      <c r="I11" s="244"/>
      <c r="J11" s="244"/>
      <c r="K11" s="244"/>
    </row>
    <row r="12" spans="1:11" ht="14.25" customHeight="1">
      <c r="B12" s="220"/>
      <c r="C12" s="244"/>
      <c r="D12" s="244"/>
      <c r="E12" s="244"/>
      <c r="F12" s="244"/>
      <c r="G12" s="244"/>
      <c r="H12" s="244"/>
      <c r="I12" s="244"/>
      <c r="J12" s="244"/>
      <c r="K12" s="244"/>
    </row>
    <row r="13" spans="1:11">
      <c r="B13" s="220"/>
      <c r="C13" s="221"/>
      <c r="D13" s="221"/>
      <c r="E13" s="221"/>
      <c r="F13" s="221"/>
      <c r="G13" s="221"/>
    </row>
    <row r="14" spans="1:11" ht="14.25" customHeight="1">
      <c r="A14" s="247" t="s">
        <v>40</v>
      </c>
      <c r="B14" s="247"/>
      <c r="C14" s="240" t="s">
        <v>121</v>
      </c>
      <c r="D14" s="240"/>
      <c r="E14" s="240"/>
      <c r="F14" s="240"/>
      <c r="G14" s="240"/>
      <c r="H14" s="240"/>
      <c r="I14" s="240"/>
      <c r="J14" s="240"/>
      <c r="K14" s="240"/>
    </row>
    <row r="15" spans="1:11">
      <c r="B15" s="219"/>
      <c r="C15" s="240"/>
      <c r="D15" s="240"/>
      <c r="E15" s="240"/>
      <c r="F15" s="240"/>
      <c r="G15" s="240"/>
      <c r="H15" s="240"/>
      <c r="I15" s="240"/>
      <c r="J15" s="240"/>
      <c r="K15" s="240"/>
    </row>
    <row r="16" spans="1:11">
      <c r="B16" s="219"/>
      <c r="C16" s="222"/>
      <c r="D16" s="222"/>
      <c r="E16" s="222"/>
      <c r="F16" s="222"/>
      <c r="G16" s="222"/>
    </row>
    <row r="17" spans="1:11">
      <c r="B17" s="161"/>
      <c r="C17" s="219"/>
    </row>
    <row r="18" spans="1:11" ht="39.75" customHeight="1">
      <c r="A18" s="223" t="s">
        <v>149</v>
      </c>
      <c r="B18" s="245" t="s">
        <v>150</v>
      </c>
      <c r="C18" s="245"/>
      <c r="D18" s="245"/>
      <c r="E18" s="245"/>
      <c r="F18" s="245"/>
      <c r="G18" s="245"/>
      <c r="H18" s="245"/>
      <c r="I18" s="245"/>
      <c r="J18" s="245"/>
      <c r="K18" s="246"/>
    </row>
    <row r="19" spans="1:11">
      <c r="B19" s="161"/>
      <c r="C19" s="219"/>
    </row>
    <row r="20" spans="1:11" ht="16.5" customHeight="1">
      <c r="A20" s="197" t="s">
        <v>71</v>
      </c>
      <c r="B20" s="241" t="s">
        <v>151</v>
      </c>
      <c r="C20" s="241"/>
      <c r="D20" s="241"/>
      <c r="E20" s="241"/>
      <c r="F20" s="241"/>
      <c r="G20" s="241"/>
      <c r="H20" s="241"/>
      <c r="I20" s="241"/>
      <c r="J20" s="241"/>
      <c r="K20" s="218">
        <f>'GRAĐEVINSKI RADOVI '!F11</f>
        <v>0</v>
      </c>
    </row>
    <row r="21" spans="1:11" ht="16.5" customHeight="1">
      <c r="K21" s="235"/>
    </row>
    <row r="22" spans="1:11" ht="16.5" customHeight="1">
      <c r="A22" s="224" t="s">
        <v>18</v>
      </c>
      <c r="B22" s="241" t="s">
        <v>169</v>
      </c>
      <c r="C22" s="241"/>
      <c r="D22" s="241"/>
      <c r="E22" s="241"/>
      <c r="F22" s="241"/>
      <c r="G22" s="241"/>
      <c r="H22" s="241"/>
      <c r="I22" s="241"/>
      <c r="J22" s="241"/>
      <c r="K22" s="218">
        <f>'GRAĐEVINSKI RADOVI '!F23</f>
        <v>0</v>
      </c>
    </row>
    <row r="23" spans="1:11" ht="16.5" customHeight="1">
      <c r="B23" s="219"/>
      <c r="K23" s="235"/>
    </row>
    <row r="24" spans="1:11" ht="16.5" customHeight="1">
      <c r="A24" s="197" t="s">
        <v>19</v>
      </c>
      <c r="B24" s="241" t="s">
        <v>192</v>
      </c>
      <c r="C24" s="241"/>
      <c r="D24" s="241"/>
      <c r="E24" s="241"/>
      <c r="F24" s="241"/>
      <c r="G24" s="241"/>
      <c r="H24" s="241"/>
      <c r="I24" s="241"/>
      <c r="J24" s="241"/>
      <c r="K24" s="218">
        <f>'GRAĐEVINSKI RADOVI '!F28</f>
        <v>0</v>
      </c>
    </row>
    <row r="25" spans="1:11" ht="16.5" customHeight="1">
      <c r="B25" s="219"/>
      <c r="K25" s="235"/>
    </row>
    <row r="26" spans="1:11" ht="16.5" customHeight="1">
      <c r="A26" s="197" t="s">
        <v>200</v>
      </c>
      <c r="B26" s="241" t="s">
        <v>201</v>
      </c>
      <c r="C26" s="241"/>
      <c r="D26" s="241"/>
      <c r="E26" s="241"/>
      <c r="F26" s="241"/>
      <c r="G26" s="241"/>
      <c r="H26" s="241"/>
      <c r="I26" s="241"/>
      <c r="J26" s="241"/>
      <c r="K26" s="218">
        <f>'GRAĐEVINSKI RADOVI '!F34</f>
        <v>0</v>
      </c>
    </row>
    <row r="27" spans="1:11" ht="16.5" customHeight="1">
      <c r="B27" s="219"/>
      <c r="K27" s="235"/>
    </row>
    <row r="28" spans="1:11" ht="16.5" customHeight="1">
      <c r="A28" s="197" t="s">
        <v>211</v>
      </c>
      <c r="B28" s="241" t="s">
        <v>212</v>
      </c>
      <c r="C28" s="241"/>
      <c r="D28" s="241"/>
      <c r="E28" s="241"/>
      <c r="F28" s="241"/>
      <c r="G28" s="241"/>
      <c r="H28" s="241"/>
      <c r="I28" s="241"/>
      <c r="J28" s="241"/>
      <c r="K28" s="218">
        <f>'GRAĐEVINSKI RADOVI '!F46</f>
        <v>0</v>
      </c>
    </row>
    <row r="29" spans="1:11" ht="16.5" customHeight="1">
      <c r="B29" s="219"/>
      <c r="K29" s="235"/>
    </row>
    <row r="30" spans="1:11" ht="16.5" customHeight="1">
      <c r="A30" s="197" t="s">
        <v>235</v>
      </c>
      <c r="B30" s="241" t="s">
        <v>236</v>
      </c>
      <c r="C30" s="241"/>
      <c r="D30" s="241"/>
      <c r="E30" s="241"/>
      <c r="F30" s="241"/>
      <c r="G30" s="241"/>
      <c r="H30" s="241"/>
      <c r="I30" s="241"/>
      <c r="J30" s="241"/>
      <c r="K30" s="218">
        <f>'GRAĐEVINSKI RADOVI '!F73</f>
        <v>0</v>
      </c>
    </row>
    <row r="31" spans="1:11" ht="16.5" customHeight="1">
      <c r="B31" s="219"/>
      <c r="K31" s="235"/>
    </row>
    <row r="32" spans="1:11" ht="16.5" customHeight="1">
      <c r="A32" s="197" t="s">
        <v>287</v>
      </c>
      <c r="B32" s="241" t="s">
        <v>288</v>
      </c>
      <c r="C32" s="241"/>
      <c r="D32" s="241"/>
      <c r="E32" s="241"/>
      <c r="F32" s="241"/>
      <c r="G32" s="241"/>
      <c r="H32" s="241"/>
      <c r="I32" s="241"/>
      <c r="J32" s="241"/>
      <c r="K32" s="218">
        <f>'GRAĐEVINSKI RADOVI '!F80</f>
        <v>0</v>
      </c>
    </row>
    <row r="33" spans="1:11" ht="16.5" customHeight="1">
      <c r="B33" s="219"/>
      <c r="K33" s="235"/>
    </row>
    <row r="34" spans="1:11" ht="16.5" customHeight="1">
      <c r="A34" s="197" t="s">
        <v>299</v>
      </c>
      <c r="B34" s="241" t="s">
        <v>300</v>
      </c>
      <c r="C34" s="241"/>
      <c r="D34" s="241"/>
      <c r="E34" s="241"/>
      <c r="F34" s="241"/>
      <c r="G34" s="241"/>
      <c r="H34" s="241"/>
      <c r="I34" s="241"/>
      <c r="J34" s="241"/>
      <c r="K34" s="218">
        <f>'GRAĐEVINSKI RADOVI '!F91</f>
        <v>0</v>
      </c>
    </row>
    <row r="35" spans="1:11" ht="16.5" customHeight="1">
      <c r="K35" s="235"/>
    </row>
    <row r="36" spans="1:11" ht="16.5" customHeight="1">
      <c r="A36" s="214"/>
      <c r="B36" s="238" t="s">
        <v>325</v>
      </c>
      <c r="C36" s="238"/>
      <c r="D36" s="238"/>
      <c r="E36" s="238"/>
      <c r="F36" s="238"/>
      <c r="G36" s="238"/>
      <c r="H36" s="238"/>
      <c r="I36" s="238"/>
      <c r="J36" s="238"/>
      <c r="K36" s="236">
        <f>K20+K22+K24+K26+K28+K30+K32+K34</f>
        <v>0</v>
      </c>
    </row>
    <row r="39" spans="1:11" ht="69" customHeight="1">
      <c r="A39" s="225" t="s">
        <v>323</v>
      </c>
      <c r="B39" s="248" t="s">
        <v>324</v>
      </c>
      <c r="C39" s="248"/>
      <c r="D39" s="248"/>
      <c r="E39" s="248"/>
      <c r="F39" s="248"/>
      <c r="G39" s="248"/>
      <c r="H39" s="248"/>
      <c r="I39" s="248"/>
      <c r="J39" s="248"/>
      <c r="K39" s="248"/>
    </row>
    <row r="41" spans="1:11">
      <c r="A41" s="226" t="s">
        <v>332</v>
      </c>
      <c r="B41" s="227"/>
      <c r="C41" s="227"/>
      <c r="D41" s="227"/>
      <c r="E41" s="227"/>
      <c r="F41" s="227"/>
      <c r="G41" s="227"/>
      <c r="H41" s="227"/>
      <c r="I41" s="227"/>
      <c r="J41" s="227"/>
      <c r="K41" s="218">
        <f>'JAVNA RASVJETA'!F138</f>
        <v>0</v>
      </c>
    </row>
    <row r="42" spans="1:11">
      <c r="A42" s="228"/>
      <c r="B42" s="34"/>
      <c r="C42" s="229"/>
      <c r="D42" s="29"/>
      <c r="E42" s="230"/>
      <c r="F42" s="230"/>
      <c r="K42" s="235"/>
    </row>
    <row r="43" spans="1:11">
      <c r="A43" s="249" t="s">
        <v>333</v>
      </c>
      <c r="B43" s="250"/>
      <c r="C43" s="250"/>
      <c r="D43" s="250"/>
      <c r="E43" s="250"/>
      <c r="F43" s="250"/>
      <c r="G43" s="250"/>
      <c r="H43" s="250"/>
      <c r="I43" s="250"/>
      <c r="J43" s="250"/>
      <c r="K43" s="218">
        <f>'JAVNA RASVJETA'!F140</f>
        <v>0</v>
      </c>
    </row>
    <row r="44" spans="1:11">
      <c r="A44" s="228"/>
      <c r="B44" s="34"/>
      <c r="C44" s="229"/>
      <c r="D44" s="29"/>
      <c r="E44" s="230"/>
      <c r="F44" s="230"/>
      <c r="K44" s="235"/>
    </row>
    <row r="45" spans="1:11">
      <c r="A45" s="249" t="s">
        <v>334</v>
      </c>
      <c r="B45" s="250"/>
      <c r="C45" s="250"/>
      <c r="D45" s="250"/>
      <c r="E45" s="250"/>
      <c r="F45" s="250"/>
      <c r="G45" s="250"/>
      <c r="H45" s="250"/>
      <c r="I45" s="250"/>
      <c r="J45" s="250"/>
      <c r="K45" s="236">
        <f>'JAVNA RASVJETA'!F142</f>
        <v>0</v>
      </c>
    </row>
    <row r="46" spans="1:11">
      <c r="A46" s="228"/>
      <c r="B46" s="228"/>
      <c r="C46" s="231"/>
      <c r="D46" s="232"/>
      <c r="E46" s="233"/>
      <c r="F46" s="233"/>
      <c r="K46" s="235"/>
    </row>
    <row r="47" spans="1:11">
      <c r="A47" s="249" t="s">
        <v>335</v>
      </c>
      <c r="B47" s="250"/>
      <c r="C47" s="250"/>
      <c r="D47" s="250"/>
      <c r="E47" s="250"/>
      <c r="F47" s="250"/>
      <c r="G47" s="250"/>
      <c r="H47" s="250"/>
      <c r="I47" s="250"/>
      <c r="J47" s="250"/>
      <c r="K47" s="218">
        <f>'JAVNA RASVJETA'!F144</f>
        <v>0</v>
      </c>
    </row>
    <row r="48" spans="1:11">
      <c r="A48" s="228"/>
      <c r="B48" s="34"/>
      <c r="C48" s="229"/>
      <c r="D48" s="29"/>
      <c r="E48" s="230"/>
      <c r="F48" s="230"/>
      <c r="K48" s="235"/>
    </row>
    <row r="49" spans="1:11">
      <c r="A49" s="237" t="s">
        <v>336</v>
      </c>
      <c r="B49" s="238"/>
      <c r="C49" s="238"/>
      <c r="D49" s="238"/>
      <c r="E49" s="238"/>
      <c r="F49" s="238"/>
      <c r="G49" s="238"/>
      <c r="H49" s="238"/>
      <c r="I49" s="238"/>
      <c r="J49" s="238"/>
      <c r="K49" s="218">
        <f>K41+K43+K45+K47</f>
        <v>0</v>
      </c>
    </row>
    <row r="50" spans="1:11">
      <c r="K50" s="235"/>
    </row>
    <row r="52" spans="1:11" ht="130.5" customHeight="1">
      <c r="A52" s="223" t="s">
        <v>328</v>
      </c>
      <c r="B52" s="245" t="s">
        <v>329</v>
      </c>
      <c r="C52" s="245"/>
      <c r="D52" s="245"/>
      <c r="E52" s="245"/>
      <c r="F52" s="245"/>
      <c r="G52" s="245"/>
      <c r="H52" s="245"/>
      <c r="I52" s="245"/>
      <c r="J52" s="245"/>
      <c r="K52" s="246"/>
    </row>
    <row r="54" spans="1:11">
      <c r="A54" s="214"/>
      <c r="B54" s="238" t="s">
        <v>325</v>
      </c>
      <c r="C54" s="238"/>
      <c r="D54" s="238"/>
      <c r="E54" s="238"/>
      <c r="F54" s="238"/>
      <c r="G54" s="238"/>
      <c r="H54" s="238"/>
      <c r="I54" s="238"/>
      <c r="J54" s="238"/>
      <c r="K54" s="218">
        <f>K36</f>
        <v>0</v>
      </c>
    </row>
    <row r="56" spans="1:11">
      <c r="A56" s="234"/>
      <c r="B56" s="238" t="s">
        <v>327</v>
      </c>
      <c r="C56" s="238"/>
      <c r="D56" s="238"/>
      <c r="E56" s="238"/>
      <c r="F56" s="238"/>
      <c r="G56" s="238"/>
      <c r="H56" s="238"/>
      <c r="I56" s="238"/>
      <c r="J56" s="238"/>
      <c r="K56" s="218">
        <f>K49</f>
        <v>0</v>
      </c>
    </row>
    <row r="59" spans="1:11">
      <c r="A59" s="214"/>
      <c r="B59" s="238" t="s">
        <v>330</v>
      </c>
      <c r="C59" s="238"/>
      <c r="D59" s="238"/>
      <c r="E59" s="238"/>
      <c r="F59" s="238"/>
      <c r="G59" s="238"/>
      <c r="H59" s="238"/>
      <c r="I59" s="238"/>
      <c r="J59" s="238"/>
      <c r="K59" s="218">
        <f>K54+K56</f>
        <v>0</v>
      </c>
    </row>
    <row r="60" spans="1:11">
      <c r="A60" s="93"/>
      <c r="B60" s="93"/>
      <c r="C60" s="93"/>
      <c r="D60" s="93"/>
      <c r="E60" s="93"/>
      <c r="F60" s="93"/>
      <c r="G60" s="93"/>
      <c r="H60" s="93"/>
      <c r="I60" s="93"/>
      <c r="J60" s="93"/>
      <c r="K60" s="235"/>
    </row>
    <row r="61" spans="1:11">
      <c r="A61" s="214"/>
      <c r="B61" s="217" t="s">
        <v>132</v>
      </c>
      <c r="C61" s="217"/>
      <c r="D61" s="217"/>
      <c r="E61" s="217"/>
      <c r="F61" s="217"/>
      <c r="G61" s="217"/>
      <c r="H61" s="217"/>
      <c r="I61" s="217"/>
      <c r="J61" s="217"/>
      <c r="K61" s="218">
        <f>K59*0.25</f>
        <v>0</v>
      </c>
    </row>
    <row r="62" spans="1:11">
      <c r="A62" s="93"/>
      <c r="B62" s="93"/>
      <c r="C62" s="93"/>
      <c r="D62" s="93"/>
      <c r="E62" s="93"/>
      <c r="F62" s="93"/>
      <c r="G62" s="93"/>
      <c r="H62" s="93"/>
      <c r="I62" s="93"/>
      <c r="J62" s="93"/>
      <c r="K62" s="235"/>
    </row>
    <row r="63" spans="1:11">
      <c r="A63" s="214"/>
      <c r="B63" s="238" t="s">
        <v>331</v>
      </c>
      <c r="C63" s="238"/>
      <c r="D63" s="238"/>
      <c r="E63" s="238"/>
      <c r="F63" s="238"/>
      <c r="G63" s="238"/>
      <c r="H63" s="238"/>
      <c r="I63" s="238"/>
      <c r="J63" s="238"/>
      <c r="K63" s="218">
        <f>K59+K61</f>
        <v>0</v>
      </c>
    </row>
    <row r="64" spans="1:11">
      <c r="A64" s="93"/>
      <c r="B64" s="93"/>
      <c r="C64" s="93"/>
      <c r="D64" s="93"/>
      <c r="E64" s="93"/>
      <c r="F64" s="93"/>
      <c r="G64" s="93"/>
      <c r="H64" s="93"/>
      <c r="I64" s="93"/>
      <c r="J64" s="93"/>
      <c r="K64" s="235"/>
    </row>
  </sheetData>
  <mergeCells count="27">
    <mergeCell ref="B54:J54"/>
    <mergeCell ref="B56:J56"/>
    <mergeCell ref="B59:J59"/>
    <mergeCell ref="B63:J63"/>
    <mergeCell ref="A14:B14"/>
    <mergeCell ref="B39:K39"/>
    <mergeCell ref="B26:J26"/>
    <mergeCell ref="B28:J28"/>
    <mergeCell ref="B30:J30"/>
    <mergeCell ref="B32:J32"/>
    <mergeCell ref="B34:J34"/>
    <mergeCell ref="B36:J36"/>
    <mergeCell ref="B52:K52"/>
    <mergeCell ref="A43:J43"/>
    <mergeCell ref="A45:J45"/>
    <mergeCell ref="A47:J47"/>
    <mergeCell ref="A49:J49"/>
    <mergeCell ref="B3:K3"/>
    <mergeCell ref="C14:K15"/>
    <mergeCell ref="B20:J20"/>
    <mergeCell ref="B22:J22"/>
    <mergeCell ref="B24:J24"/>
    <mergeCell ref="C6:F6"/>
    <mergeCell ref="C8:K12"/>
    <mergeCell ref="B18:K18"/>
    <mergeCell ref="A8:B8"/>
    <mergeCell ref="A5:B5"/>
  </mergeCells>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7"/>
  <sheetViews>
    <sheetView workbookViewId="0">
      <pane ySplit="1" topLeftCell="A66" activePane="bottomLeft" state="frozen"/>
      <selection pane="bottomLeft" activeCell="G9" sqref="G9"/>
    </sheetView>
  </sheetViews>
  <sheetFormatPr defaultRowHeight="12.75"/>
  <cols>
    <col min="1" max="1" width="6.42578125" style="7" customWidth="1"/>
    <col min="2" max="2" width="57.140625" style="7" customWidth="1"/>
    <col min="3" max="3" width="6.140625" style="7" customWidth="1"/>
    <col min="4" max="4" width="7.42578125" style="168" customWidth="1"/>
    <col min="5" max="5" width="9.85546875" style="168" customWidth="1"/>
    <col min="6" max="6" width="12.42578125" style="168" customWidth="1"/>
    <col min="7" max="16384" width="9.140625" style="7"/>
  </cols>
  <sheetData>
    <row r="1" spans="1:6" ht="51">
      <c r="A1" s="169" t="s">
        <v>145</v>
      </c>
      <c r="B1" s="170" t="s">
        <v>146</v>
      </c>
      <c r="C1" s="169" t="s">
        <v>147</v>
      </c>
      <c r="D1" s="171" t="s">
        <v>342</v>
      </c>
      <c r="E1" s="172" t="s">
        <v>148</v>
      </c>
      <c r="F1" s="173" t="s">
        <v>337</v>
      </c>
    </row>
    <row r="2" spans="1:6" ht="52.5" customHeight="1">
      <c r="A2" s="174" t="s">
        <v>149</v>
      </c>
      <c r="B2" s="251" t="s">
        <v>150</v>
      </c>
      <c r="C2" s="251"/>
      <c r="D2" s="251"/>
      <c r="E2" s="251"/>
      <c r="F2" s="252"/>
    </row>
    <row r="3" spans="1:6" s="161" customFormat="1" ht="24" customHeight="1">
      <c r="A3" s="175" t="s">
        <v>71</v>
      </c>
      <c r="B3" s="176" t="s">
        <v>151</v>
      </c>
      <c r="C3" s="177"/>
      <c r="D3" s="178"/>
      <c r="E3" s="179"/>
      <c r="F3" s="180"/>
    </row>
    <row r="4" spans="1:6" ht="140.25">
      <c r="A4" s="181" t="s">
        <v>152</v>
      </c>
      <c r="B4" s="182" t="s">
        <v>153</v>
      </c>
      <c r="C4" s="183" t="s">
        <v>6</v>
      </c>
      <c r="D4" s="184">
        <v>150</v>
      </c>
      <c r="E4" s="185"/>
      <c r="F4" s="185">
        <f t="shared" ref="F4:F10" si="0">D4*E4</f>
        <v>0</v>
      </c>
    </row>
    <row r="5" spans="1:6" ht="63.75">
      <c r="A5" s="181" t="s">
        <v>154</v>
      </c>
      <c r="B5" s="182" t="s">
        <v>155</v>
      </c>
      <c r="C5" s="183" t="s">
        <v>6</v>
      </c>
      <c r="D5" s="184">
        <v>150</v>
      </c>
      <c r="E5" s="185"/>
      <c r="F5" s="185">
        <f t="shared" si="0"/>
        <v>0</v>
      </c>
    </row>
    <row r="6" spans="1:6" ht="63.75">
      <c r="A6" s="181" t="s">
        <v>156</v>
      </c>
      <c r="B6" s="182" t="s">
        <v>157</v>
      </c>
      <c r="C6" s="183" t="s">
        <v>158</v>
      </c>
      <c r="D6" s="184">
        <v>0</v>
      </c>
      <c r="E6" s="185"/>
      <c r="F6" s="185">
        <f t="shared" si="0"/>
        <v>0</v>
      </c>
    </row>
    <row r="7" spans="1:6" ht="76.5">
      <c r="A7" s="181" t="s">
        <v>159</v>
      </c>
      <c r="B7" s="182" t="s">
        <v>160</v>
      </c>
      <c r="C7" s="183" t="s">
        <v>161</v>
      </c>
      <c r="D7" s="184">
        <v>11</v>
      </c>
      <c r="E7" s="185"/>
      <c r="F7" s="185">
        <f t="shared" si="0"/>
        <v>0</v>
      </c>
    </row>
    <row r="8" spans="1:6" ht="51">
      <c r="A8" s="181" t="s">
        <v>162</v>
      </c>
      <c r="B8" s="186" t="s">
        <v>163</v>
      </c>
      <c r="C8" s="183" t="s">
        <v>161</v>
      </c>
      <c r="D8" s="184">
        <v>0</v>
      </c>
      <c r="E8" s="185"/>
      <c r="F8" s="185">
        <f t="shared" si="0"/>
        <v>0</v>
      </c>
    </row>
    <row r="9" spans="1:6" ht="102">
      <c r="A9" s="181" t="s">
        <v>164</v>
      </c>
      <c r="B9" s="186" t="s">
        <v>165</v>
      </c>
      <c r="C9" s="183" t="s">
        <v>7</v>
      </c>
      <c r="D9" s="184">
        <v>0</v>
      </c>
      <c r="E9" s="185"/>
      <c r="F9" s="185">
        <f t="shared" si="0"/>
        <v>0</v>
      </c>
    </row>
    <row r="10" spans="1:6" ht="63.75">
      <c r="A10" s="187" t="s">
        <v>166</v>
      </c>
      <c r="B10" s="186" t="s">
        <v>167</v>
      </c>
      <c r="C10" s="183" t="s">
        <v>7</v>
      </c>
      <c r="D10" s="184">
        <v>0</v>
      </c>
      <c r="E10" s="185"/>
      <c r="F10" s="185">
        <f t="shared" si="0"/>
        <v>0</v>
      </c>
    </row>
    <row r="11" spans="1:6" ht="35.25" customHeight="1" thickBot="1">
      <c r="A11" s="155"/>
      <c r="B11" s="150" t="s">
        <v>168</v>
      </c>
      <c r="C11" s="188"/>
      <c r="D11" s="189"/>
      <c r="E11" s="190"/>
      <c r="F11" s="151">
        <f t="shared" ref="F11" si="1">SUM(F4:F10)</f>
        <v>0</v>
      </c>
    </row>
    <row r="12" spans="1:6" s="192" customFormat="1" ht="43.5" customHeight="1">
      <c r="A12" s="191" t="s">
        <v>18</v>
      </c>
      <c r="B12" s="159" t="s">
        <v>169</v>
      </c>
      <c r="C12" s="159"/>
      <c r="D12" s="159"/>
      <c r="E12" s="159"/>
      <c r="F12" s="160"/>
    </row>
    <row r="13" spans="1:6" ht="127.5">
      <c r="A13" s="181" t="s">
        <v>170</v>
      </c>
      <c r="B13" s="182" t="s">
        <v>171</v>
      </c>
      <c r="C13" s="183" t="s">
        <v>172</v>
      </c>
      <c r="D13" s="184">
        <v>135</v>
      </c>
      <c r="E13" s="185"/>
      <c r="F13" s="185">
        <f t="shared" ref="F13:F22" si="2">D13*E13</f>
        <v>0</v>
      </c>
    </row>
    <row r="14" spans="1:6" ht="114.75">
      <c r="A14" s="181" t="s">
        <v>173</v>
      </c>
      <c r="B14" s="182" t="s">
        <v>174</v>
      </c>
      <c r="C14" s="183" t="s">
        <v>172</v>
      </c>
      <c r="D14" s="184">
        <v>0</v>
      </c>
      <c r="E14" s="185"/>
      <c r="F14" s="185">
        <f t="shared" si="2"/>
        <v>0</v>
      </c>
    </row>
    <row r="15" spans="1:6" ht="127.5">
      <c r="A15" s="181" t="s">
        <v>175</v>
      </c>
      <c r="B15" s="182" t="s">
        <v>176</v>
      </c>
      <c r="C15" s="183" t="s">
        <v>172</v>
      </c>
      <c r="D15" s="184">
        <v>0</v>
      </c>
      <c r="E15" s="185"/>
      <c r="F15" s="185">
        <f t="shared" si="2"/>
        <v>0</v>
      </c>
    </row>
    <row r="16" spans="1:6" ht="165.75">
      <c r="A16" s="181" t="s">
        <v>177</v>
      </c>
      <c r="B16" s="182" t="s">
        <v>178</v>
      </c>
      <c r="C16" s="183" t="s">
        <v>172</v>
      </c>
      <c r="D16" s="184">
        <v>70</v>
      </c>
      <c r="E16" s="185"/>
      <c r="F16" s="185">
        <f t="shared" si="2"/>
        <v>0</v>
      </c>
    </row>
    <row r="17" spans="1:6" ht="140.25">
      <c r="A17" s="181" t="s">
        <v>179</v>
      </c>
      <c r="B17" s="182" t="s">
        <v>180</v>
      </c>
      <c r="C17" s="183" t="s">
        <v>158</v>
      </c>
      <c r="D17" s="184">
        <v>540</v>
      </c>
      <c r="E17" s="185"/>
      <c r="F17" s="185">
        <f t="shared" si="2"/>
        <v>0</v>
      </c>
    </row>
    <row r="18" spans="1:6" ht="140.25">
      <c r="A18" s="181" t="s">
        <v>181</v>
      </c>
      <c r="B18" s="182" t="s">
        <v>182</v>
      </c>
      <c r="C18" s="183" t="s">
        <v>172</v>
      </c>
      <c r="D18" s="184">
        <v>108</v>
      </c>
      <c r="E18" s="185"/>
      <c r="F18" s="185">
        <f t="shared" si="2"/>
        <v>0</v>
      </c>
    </row>
    <row r="19" spans="1:6" ht="165.75">
      <c r="A19" s="181" t="s">
        <v>183</v>
      </c>
      <c r="B19" s="182" t="s">
        <v>184</v>
      </c>
      <c r="C19" s="183" t="s">
        <v>158</v>
      </c>
      <c r="D19" s="184">
        <v>540</v>
      </c>
      <c r="E19" s="185"/>
      <c r="F19" s="185">
        <f t="shared" si="2"/>
        <v>0</v>
      </c>
    </row>
    <row r="20" spans="1:6" ht="165.75">
      <c r="A20" s="181" t="s">
        <v>185</v>
      </c>
      <c r="B20" s="182" t="s">
        <v>186</v>
      </c>
      <c r="C20" s="183" t="s">
        <v>158</v>
      </c>
      <c r="D20" s="184">
        <v>540</v>
      </c>
      <c r="E20" s="185"/>
      <c r="F20" s="185">
        <f t="shared" si="2"/>
        <v>0</v>
      </c>
    </row>
    <row r="21" spans="1:6" ht="114.75">
      <c r="A21" s="181" t="s">
        <v>187</v>
      </c>
      <c r="B21" s="182" t="s">
        <v>188</v>
      </c>
      <c r="C21" s="183" t="s">
        <v>172</v>
      </c>
      <c r="D21" s="184">
        <v>0</v>
      </c>
      <c r="E21" s="185"/>
      <c r="F21" s="185">
        <f t="shared" si="2"/>
        <v>0</v>
      </c>
    </row>
    <row r="22" spans="1:6" ht="38.25">
      <c r="A22" s="181" t="s">
        <v>189</v>
      </c>
      <c r="B22" s="193" t="s">
        <v>190</v>
      </c>
      <c r="C22" s="183" t="s">
        <v>158</v>
      </c>
      <c r="D22" s="184">
        <v>0</v>
      </c>
      <c r="E22" s="185"/>
      <c r="F22" s="185">
        <f t="shared" si="2"/>
        <v>0</v>
      </c>
    </row>
    <row r="23" spans="1:6" ht="23.25" customHeight="1">
      <c r="A23" s="152"/>
      <c r="B23" s="153" t="s">
        <v>191</v>
      </c>
      <c r="C23" s="194"/>
      <c r="D23" s="195"/>
      <c r="E23" s="196"/>
      <c r="F23" s="154">
        <f t="shared" ref="F23" si="3">SUM(F13:F22)</f>
        <v>0</v>
      </c>
    </row>
    <row r="24" spans="1:6" ht="44.25" customHeight="1">
      <c r="A24" s="197" t="s">
        <v>19</v>
      </c>
      <c r="B24" s="198" t="s">
        <v>192</v>
      </c>
      <c r="C24" s="198"/>
      <c r="D24" s="198"/>
      <c r="E24" s="198"/>
      <c r="F24" s="199"/>
    </row>
    <row r="25" spans="1:6" ht="89.25">
      <c r="A25" s="200" t="s">
        <v>193</v>
      </c>
      <c r="B25" s="182" t="s">
        <v>194</v>
      </c>
      <c r="C25" s="201" t="s">
        <v>172</v>
      </c>
      <c r="D25" s="202">
        <v>162</v>
      </c>
      <c r="E25" s="203"/>
      <c r="F25" s="185">
        <f>D25*E25</f>
        <v>0</v>
      </c>
    </row>
    <row r="26" spans="1:6" ht="102">
      <c r="A26" s="181" t="s">
        <v>195</v>
      </c>
      <c r="B26" s="182" t="s">
        <v>196</v>
      </c>
      <c r="C26" s="183" t="s">
        <v>158</v>
      </c>
      <c r="D26" s="202">
        <v>0</v>
      </c>
      <c r="E26" s="185"/>
      <c r="F26" s="185">
        <f>D26*E26</f>
        <v>0</v>
      </c>
    </row>
    <row r="27" spans="1:6" ht="102">
      <c r="A27" s="204" t="s">
        <v>197</v>
      </c>
      <c r="B27" s="205" t="s">
        <v>198</v>
      </c>
      <c r="C27" s="206" t="s">
        <v>158</v>
      </c>
      <c r="D27" s="207">
        <v>490</v>
      </c>
      <c r="E27" s="208"/>
      <c r="F27" s="208">
        <f>D27*E27</f>
        <v>0</v>
      </c>
    </row>
    <row r="28" spans="1:6" ht="23.25" customHeight="1" thickBot="1">
      <c r="A28" s="155"/>
      <c r="B28" s="156" t="s">
        <v>199</v>
      </c>
      <c r="C28" s="188"/>
      <c r="D28" s="189"/>
      <c r="E28" s="190"/>
      <c r="F28" s="157">
        <f t="shared" ref="F28" si="4">SUM(F25:F27)</f>
        <v>0</v>
      </c>
    </row>
    <row r="29" spans="1:6" s="161" customFormat="1" ht="45" customHeight="1">
      <c r="A29" s="158" t="s">
        <v>200</v>
      </c>
      <c r="B29" s="159" t="s">
        <v>201</v>
      </c>
      <c r="C29" s="159"/>
      <c r="D29" s="159"/>
      <c r="E29" s="159"/>
      <c r="F29" s="160"/>
    </row>
    <row r="30" spans="1:6" ht="114.75">
      <c r="A30" s="200" t="s">
        <v>202</v>
      </c>
      <c r="B30" s="182" t="s">
        <v>203</v>
      </c>
      <c r="C30" s="201" t="s">
        <v>158</v>
      </c>
      <c r="D30" s="202">
        <v>0</v>
      </c>
      <c r="E30" s="203"/>
      <c r="F30" s="185">
        <f>D30*E30</f>
        <v>0</v>
      </c>
    </row>
    <row r="31" spans="1:6" ht="114.75">
      <c r="A31" s="181" t="s">
        <v>204</v>
      </c>
      <c r="B31" s="182" t="s">
        <v>205</v>
      </c>
      <c r="C31" s="201" t="s">
        <v>158</v>
      </c>
      <c r="D31" s="202">
        <v>490</v>
      </c>
      <c r="E31" s="203"/>
      <c r="F31" s="185">
        <f>D31*E31</f>
        <v>0</v>
      </c>
    </row>
    <row r="32" spans="1:6" ht="76.5">
      <c r="A32" s="181" t="s">
        <v>206</v>
      </c>
      <c r="B32" s="182" t="s">
        <v>207</v>
      </c>
      <c r="C32" s="183" t="s">
        <v>158</v>
      </c>
      <c r="D32" s="202">
        <v>490</v>
      </c>
      <c r="E32" s="185"/>
      <c r="F32" s="185">
        <f>D32*E32</f>
        <v>0</v>
      </c>
    </row>
    <row r="33" spans="1:6" ht="63.75">
      <c r="A33" s="181" t="s">
        <v>208</v>
      </c>
      <c r="B33" s="182" t="s">
        <v>209</v>
      </c>
      <c r="C33" s="183" t="s">
        <v>161</v>
      </c>
      <c r="D33" s="202">
        <v>0</v>
      </c>
      <c r="E33" s="185"/>
      <c r="F33" s="185">
        <f>D33*E33</f>
        <v>0</v>
      </c>
    </row>
    <row r="34" spans="1:6" ht="21.75" customHeight="1" thickBot="1">
      <c r="A34" s="155"/>
      <c r="B34" s="156" t="s">
        <v>210</v>
      </c>
      <c r="C34" s="188"/>
      <c r="D34" s="189"/>
      <c r="E34" s="190"/>
      <c r="F34" s="157">
        <f t="shared" ref="F34" si="5">SUM(F30:F33)</f>
        <v>0</v>
      </c>
    </row>
    <row r="35" spans="1:6" ht="44.25" customHeight="1">
      <c r="A35" s="158" t="s">
        <v>211</v>
      </c>
      <c r="B35" s="159" t="s">
        <v>212</v>
      </c>
      <c r="C35" s="159"/>
      <c r="D35" s="159"/>
      <c r="E35" s="159"/>
      <c r="F35" s="160"/>
    </row>
    <row r="36" spans="1:6" ht="127.5">
      <c r="A36" s="181" t="s">
        <v>213</v>
      </c>
      <c r="B36" s="182" t="s">
        <v>214</v>
      </c>
      <c r="C36" s="183" t="s">
        <v>161</v>
      </c>
      <c r="D36" s="184">
        <v>288</v>
      </c>
      <c r="E36" s="185"/>
      <c r="F36" s="185">
        <f>D36*E36</f>
        <v>0</v>
      </c>
    </row>
    <row r="37" spans="1:6" ht="114.75">
      <c r="A37" s="181" t="s">
        <v>215</v>
      </c>
      <c r="B37" s="209" t="s">
        <v>216</v>
      </c>
      <c r="C37" s="183" t="s">
        <v>172</v>
      </c>
      <c r="D37" s="210">
        <v>0</v>
      </c>
      <c r="E37" s="185"/>
      <c r="F37" s="185">
        <f>D37*E37</f>
        <v>0</v>
      </c>
    </row>
    <row r="38" spans="1:6" ht="153">
      <c r="A38" s="181" t="s">
        <v>217</v>
      </c>
      <c r="B38" s="211" t="s">
        <v>218</v>
      </c>
      <c r="C38" s="183" t="s">
        <v>172</v>
      </c>
      <c r="D38" s="210">
        <v>0</v>
      </c>
      <c r="E38" s="185"/>
      <c r="F38" s="185">
        <f>D38*E38</f>
        <v>0</v>
      </c>
    </row>
    <row r="39" spans="1:6" ht="140.25">
      <c r="A39" s="181" t="s">
        <v>219</v>
      </c>
      <c r="B39" s="211" t="s">
        <v>220</v>
      </c>
      <c r="C39" s="183" t="s">
        <v>221</v>
      </c>
      <c r="D39" s="210">
        <v>0</v>
      </c>
      <c r="E39" s="185"/>
      <c r="F39" s="185">
        <f>D39*E39</f>
        <v>0</v>
      </c>
    </row>
    <row r="40" spans="1:6" ht="114.75">
      <c r="A40" s="181" t="s">
        <v>222</v>
      </c>
      <c r="B40" s="211" t="s">
        <v>223</v>
      </c>
      <c r="C40" s="183"/>
      <c r="D40" s="185"/>
      <c r="E40" s="185"/>
      <c r="F40" s="185"/>
    </row>
    <row r="41" spans="1:6" ht="25.5">
      <c r="A41" s="181" t="s">
        <v>224</v>
      </c>
      <c r="B41" s="211" t="s">
        <v>225</v>
      </c>
      <c r="C41" s="183" t="s">
        <v>161</v>
      </c>
      <c r="D41" s="210">
        <v>0</v>
      </c>
      <c r="E41" s="185"/>
      <c r="F41" s="185">
        <f>D41*E41</f>
        <v>0</v>
      </c>
    </row>
    <row r="42" spans="1:6" ht="25.5">
      <c r="A42" s="181" t="s">
        <v>226</v>
      </c>
      <c r="B42" s="211" t="s">
        <v>227</v>
      </c>
      <c r="C42" s="183" t="s">
        <v>161</v>
      </c>
      <c r="D42" s="210">
        <v>0</v>
      </c>
      <c r="E42" s="185"/>
      <c r="F42" s="185">
        <f>D42*E42</f>
        <v>0</v>
      </c>
    </row>
    <row r="43" spans="1:6" ht="25.5">
      <c r="A43" s="181" t="s">
        <v>228</v>
      </c>
      <c r="B43" s="211" t="s">
        <v>229</v>
      </c>
      <c r="C43" s="183" t="s">
        <v>161</v>
      </c>
      <c r="D43" s="210">
        <v>0</v>
      </c>
      <c r="E43" s="185"/>
      <c r="F43" s="185">
        <f>D43*E43</f>
        <v>0</v>
      </c>
    </row>
    <row r="44" spans="1:6" ht="76.5">
      <c r="A44" s="181" t="s">
        <v>230</v>
      </c>
      <c r="B44" s="209" t="s">
        <v>231</v>
      </c>
      <c r="C44" s="183" t="s">
        <v>158</v>
      </c>
      <c r="D44" s="210">
        <v>0</v>
      </c>
      <c r="E44" s="185"/>
      <c r="F44" s="185">
        <f>D44*E44</f>
        <v>0</v>
      </c>
    </row>
    <row r="45" spans="1:6" ht="114.75">
      <c r="A45" s="204" t="s">
        <v>232</v>
      </c>
      <c r="B45" s="205" t="s">
        <v>233</v>
      </c>
      <c r="C45" s="206" t="s">
        <v>158</v>
      </c>
      <c r="D45" s="207">
        <v>0</v>
      </c>
      <c r="E45" s="208"/>
      <c r="F45" s="208">
        <f>D45*E45</f>
        <v>0</v>
      </c>
    </row>
    <row r="46" spans="1:6" ht="24" customHeight="1" thickBot="1">
      <c r="A46" s="155"/>
      <c r="B46" s="156" t="s">
        <v>234</v>
      </c>
      <c r="C46" s="188"/>
      <c r="D46" s="189"/>
      <c r="E46" s="190"/>
      <c r="F46" s="157">
        <f t="shared" ref="F46" si="6">SUM(F36:F45)</f>
        <v>0</v>
      </c>
    </row>
    <row r="47" spans="1:6" ht="36" customHeight="1">
      <c r="A47" s="158" t="s">
        <v>235</v>
      </c>
      <c r="B47" s="159" t="s">
        <v>236</v>
      </c>
      <c r="C47" s="159"/>
      <c r="D47" s="159"/>
      <c r="E47" s="159"/>
      <c r="F47" s="160"/>
    </row>
    <row r="48" spans="1:6" ht="409.5">
      <c r="A48" s="162"/>
      <c r="B48" s="163" t="s">
        <v>237</v>
      </c>
      <c r="C48" s="164"/>
      <c r="D48" s="165"/>
      <c r="E48" s="165"/>
      <c r="F48" s="165"/>
    </row>
    <row r="49" spans="1:6" ht="38.25">
      <c r="A49" s="181" t="s">
        <v>238</v>
      </c>
      <c r="B49" s="212" t="s">
        <v>239</v>
      </c>
      <c r="C49" s="183" t="s">
        <v>161</v>
      </c>
      <c r="D49" s="213">
        <v>0</v>
      </c>
      <c r="E49" s="185"/>
      <c r="F49" s="185">
        <f t="shared" ref="F49:F72" si="7">D49*E49</f>
        <v>0</v>
      </c>
    </row>
    <row r="50" spans="1:6" ht="25.5">
      <c r="A50" s="181" t="s">
        <v>240</v>
      </c>
      <c r="B50" s="212" t="s">
        <v>241</v>
      </c>
      <c r="C50" s="183" t="s">
        <v>161</v>
      </c>
      <c r="D50" s="213">
        <v>0</v>
      </c>
      <c r="E50" s="185"/>
      <c r="F50" s="185">
        <f t="shared" si="7"/>
        <v>0</v>
      </c>
    </row>
    <row r="51" spans="1:6" ht="25.5">
      <c r="A51" s="181" t="s">
        <v>242</v>
      </c>
      <c r="B51" s="212" t="s">
        <v>243</v>
      </c>
      <c r="C51" s="183" t="s">
        <v>161</v>
      </c>
      <c r="D51" s="213">
        <v>320</v>
      </c>
      <c r="E51" s="185"/>
      <c r="F51" s="185">
        <f t="shared" si="7"/>
        <v>0</v>
      </c>
    </row>
    <row r="52" spans="1:6" ht="25.5">
      <c r="A52" s="181" t="s">
        <v>244</v>
      </c>
      <c r="B52" s="212" t="s">
        <v>245</v>
      </c>
      <c r="C52" s="183" t="s">
        <v>161</v>
      </c>
      <c r="D52" s="213">
        <v>0</v>
      </c>
      <c r="E52" s="185"/>
      <c r="F52" s="185">
        <f t="shared" si="7"/>
        <v>0</v>
      </c>
    </row>
    <row r="53" spans="1:6" ht="38.25">
      <c r="A53" s="181" t="s">
        <v>246</v>
      </c>
      <c r="B53" s="212" t="s">
        <v>247</v>
      </c>
      <c r="C53" s="183" t="s">
        <v>161</v>
      </c>
      <c r="D53" s="213">
        <v>0</v>
      </c>
      <c r="E53" s="185"/>
      <c r="F53" s="185">
        <f t="shared" si="7"/>
        <v>0</v>
      </c>
    </row>
    <row r="54" spans="1:6" ht="25.5">
      <c r="A54" s="181" t="s">
        <v>248</v>
      </c>
      <c r="B54" s="212" t="s">
        <v>249</v>
      </c>
      <c r="C54" s="183" t="s">
        <v>7</v>
      </c>
      <c r="D54" s="213">
        <v>0</v>
      </c>
      <c r="E54" s="185"/>
      <c r="F54" s="185">
        <f t="shared" si="7"/>
        <v>0</v>
      </c>
    </row>
    <row r="55" spans="1:6" ht="25.5">
      <c r="A55" s="181" t="s">
        <v>250</v>
      </c>
      <c r="B55" s="212" t="s">
        <v>251</v>
      </c>
      <c r="C55" s="183" t="s">
        <v>158</v>
      </c>
      <c r="D55" s="213">
        <v>26</v>
      </c>
      <c r="E55" s="185"/>
      <c r="F55" s="185">
        <f t="shared" si="7"/>
        <v>0</v>
      </c>
    </row>
    <row r="56" spans="1:6" ht="38.25">
      <c r="A56" s="181" t="s">
        <v>252</v>
      </c>
      <c r="B56" s="212" t="s">
        <v>253</v>
      </c>
      <c r="C56" s="183" t="s">
        <v>161</v>
      </c>
      <c r="D56" s="213">
        <v>6</v>
      </c>
      <c r="E56" s="185"/>
      <c r="F56" s="185">
        <f t="shared" si="7"/>
        <v>0</v>
      </c>
    </row>
    <row r="57" spans="1:6" ht="51">
      <c r="A57" s="181" t="s">
        <v>254</v>
      </c>
      <c r="B57" s="212" t="s">
        <v>255</v>
      </c>
      <c r="C57" s="183" t="s">
        <v>158</v>
      </c>
      <c r="D57" s="213">
        <v>68</v>
      </c>
      <c r="E57" s="185"/>
      <c r="F57" s="185">
        <f t="shared" si="7"/>
        <v>0</v>
      </c>
    </row>
    <row r="58" spans="1:6" ht="63.75">
      <c r="A58" s="181" t="s">
        <v>256</v>
      </c>
      <c r="B58" s="212" t="s">
        <v>257</v>
      </c>
      <c r="C58" s="183" t="s">
        <v>7</v>
      </c>
      <c r="D58" s="213">
        <v>6</v>
      </c>
      <c r="E58" s="185"/>
      <c r="F58" s="185">
        <f t="shared" si="7"/>
        <v>0</v>
      </c>
    </row>
    <row r="59" spans="1:6" ht="51">
      <c r="A59" s="181" t="s">
        <v>258</v>
      </c>
      <c r="B59" s="212" t="s">
        <v>259</v>
      </c>
      <c r="C59" s="183" t="s">
        <v>7</v>
      </c>
      <c r="D59" s="213">
        <v>6</v>
      </c>
      <c r="E59" s="185"/>
      <c r="F59" s="185">
        <f t="shared" si="7"/>
        <v>0</v>
      </c>
    </row>
    <row r="60" spans="1:6" ht="38.25">
      <c r="A60" s="181" t="s">
        <v>260</v>
      </c>
      <c r="B60" s="212" t="s">
        <v>261</v>
      </c>
      <c r="C60" s="183" t="s">
        <v>158</v>
      </c>
      <c r="D60" s="213">
        <v>0</v>
      </c>
      <c r="E60" s="185"/>
      <c r="F60" s="185">
        <f t="shared" si="7"/>
        <v>0</v>
      </c>
    </row>
    <row r="61" spans="1:6" ht="51">
      <c r="A61" s="181" t="s">
        <v>262</v>
      </c>
      <c r="B61" s="212" t="s">
        <v>263</v>
      </c>
      <c r="C61" s="183" t="s">
        <v>7</v>
      </c>
      <c r="D61" s="213">
        <v>0</v>
      </c>
      <c r="E61" s="185"/>
      <c r="F61" s="185">
        <f t="shared" si="7"/>
        <v>0</v>
      </c>
    </row>
    <row r="62" spans="1:6" ht="51">
      <c r="A62" s="181" t="s">
        <v>264</v>
      </c>
      <c r="B62" s="212" t="s">
        <v>265</v>
      </c>
      <c r="C62" s="183" t="s">
        <v>7</v>
      </c>
      <c r="D62" s="213">
        <v>0</v>
      </c>
      <c r="E62" s="185"/>
      <c r="F62" s="185">
        <f t="shared" si="7"/>
        <v>0</v>
      </c>
    </row>
    <row r="63" spans="1:6" ht="38.25">
      <c r="A63" s="181" t="s">
        <v>266</v>
      </c>
      <c r="B63" s="212" t="s">
        <v>267</v>
      </c>
      <c r="C63" s="183" t="s">
        <v>7</v>
      </c>
      <c r="D63" s="213">
        <v>0</v>
      </c>
      <c r="E63" s="185"/>
      <c r="F63" s="185">
        <f t="shared" si="7"/>
        <v>0</v>
      </c>
    </row>
    <row r="64" spans="1:6" ht="38.25">
      <c r="A64" s="181" t="s">
        <v>268</v>
      </c>
      <c r="B64" s="212" t="s">
        <v>269</v>
      </c>
      <c r="C64" s="183" t="s">
        <v>7</v>
      </c>
      <c r="D64" s="213">
        <v>1</v>
      </c>
      <c r="E64" s="185"/>
      <c r="F64" s="185">
        <f t="shared" si="7"/>
        <v>0</v>
      </c>
    </row>
    <row r="65" spans="1:6" ht="38.25">
      <c r="A65" s="181" t="s">
        <v>270</v>
      </c>
      <c r="B65" s="212" t="s">
        <v>271</v>
      </c>
      <c r="C65" s="183" t="s">
        <v>7</v>
      </c>
      <c r="D65" s="213">
        <v>0</v>
      </c>
      <c r="E65" s="185"/>
      <c r="F65" s="185">
        <f t="shared" si="7"/>
        <v>0</v>
      </c>
    </row>
    <row r="66" spans="1:6" ht="38.25">
      <c r="A66" s="181" t="s">
        <v>272</v>
      </c>
      <c r="B66" s="212" t="s">
        <v>273</v>
      </c>
      <c r="C66" s="183" t="s">
        <v>7</v>
      </c>
      <c r="D66" s="213">
        <v>0</v>
      </c>
      <c r="E66" s="185"/>
      <c r="F66" s="185">
        <f t="shared" si="7"/>
        <v>0</v>
      </c>
    </row>
    <row r="67" spans="1:6" ht="38.25">
      <c r="A67" s="181" t="s">
        <v>274</v>
      </c>
      <c r="B67" s="212" t="s">
        <v>275</v>
      </c>
      <c r="C67" s="183" t="s">
        <v>7</v>
      </c>
      <c r="D67" s="213">
        <v>1</v>
      </c>
      <c r="E67" s="185"/>
      <c r="F67" s="185">
        <f t="shared" si="7"/>
        <v>0</v>
      </c>
    </row>
    <row r="68" spans="1:6" ht="38.25">
      <c r="A68" s="181" t="s">
        <v>276</v>
      </c>
      <c r="B68" s="212" t="s">
        <v>277</v>
      </c>
      <c r="C68" s="183" t="s">
        <v>7</v>
      </c>
      <c r="D68" s="213">
        <v>0</v>
      </c>
      <c r="E68" s="185"/>
      <c r="F68" s="185">
        <f t="shared" si="7"/>
        <v>0</v>
      </c>
    </row>
    <row r="69" spans="1:6" ht="51">
      <c r="A69" s="181" t="s">
        <v>278</v>
      </c>
      <c r="B69" s="212" t="s">
        <v>279</v>
      </c>
      <c r="C69" s="183" t="s">
        <v>7</v>
      </c>
      <c r="D69" s="213">
        <v>0</v>
      </c>
      <c r="E69" s="185"/>
      <c r="F69" s="185">
        <f t="shared" si="7"/>
        <v>0</v>
      </c>
    </row>
    <row r="70" spans="1:6" ht="51">
      <c r="A70" s="181" t="s">
        <v>280</v>
      </c>
      <c r="B70" s="212" t="s">
        <v>281</v>
      </c>
      <c r="C70" s="183" t="s">
        <v>7</v>
      </c>
      <c r="D70" s="213">
        <v>0</v>
      </c>
      <c r="E70" s="185"/>
      <c r="F70" s="185">
        <f t="shared" si="7"/>
        <v>0</v>
      </c>
    </row>
    <row r="71" spans="1:6" ht="38.25">
      <c r="A71" s="181" t="s">
        <v>282</v>
      </c>
      <c r="B71" s="212" t="s">
        <v>283</v>
      </c>
      <c r="C71" s="183" t="s">
        <v>161</v>
      </c>
      <c r="D71" s="213">
        <v>4</v>
      </c>
      <c r="E71" s="185"/>
      <c r="F71" s="185">
        <f t="shared" si="7"/>
        <v>0</v>
      </c>
    </row>
    <row r="72" spans="1:6" ht="63.75">
      <c r="A72" s="181" t="s">
        <v>284</v>
      </c>
      <c r="B72" s="212" t="s">
        <v>285</v>
      </c>
      <c r="C72" s="183" t="s">
        <v>7</v>
      </c>
      <c r="D72" s="213">
        <v>8</v>
      </c>
      <c r="E72" s="185"/>
      <c r="F72" s="185">
        <f t="shared" si="7"/>
        <v>0</v>
      </c>
    </row>
    <row r="73" spans="1:6" ht="23.25" customHeight="1" thickBot="1">
      <c r="A73" s="166"/>
      <c r="B73" s="156" t="s">
        <v>286</v>
      </c>
      <c r="C73" s="167"/>
      <c r="D73" s="167"/>
      <c r="E73" s="167"/>
      <c r="F73" s="157">
        <f t="shared" ref="F73" si="8">SUM(F49:F72)</f>
        <v>0</v>
      </c>
    </row>
    <row r="74" spans="1:6" ht="44.25" customHeight="1">
      <c r="A74" s="158" t="s">
        <v>287</v>
      </c>
      <c r="B74" s="159" t="s">
        <v>288</v>
      </c>
      <c r="C74" s="159"/>
      <c r="D74" s="159"/>
      <c r="E74" s="159"/>
      <c r="F74" s="160"/>
    </row>
    <row r="75" spans="1:6" ht="204">
      <c r="A75" s="181" t="s">
        <v>289</v>
      </c>
      <c r="B75" s="209" t="s">
        <v>290</v>
      </c>
      <c r="C75" s="183" t="s">
        <v>158</v>
      </c>
      <c r="D75" s="184">
        <v>400</v>
      </c>
      <c r="E75" s="185"/>
      <c r="F75" s="185">
        <f>D75*E75</f>
        <v>0</v>
      </c>
    </row>
    <row r="76" spans="1:6" ht="76.5">
      <c r="A76" s="181" t="s">
        <v>291</v>
      </c>
      <c r="B76" s="209" t="s">
        <v>340</v>
      </c>
      <c r="C76" s="183" t="s">
        <v>7</v>
      </c>
      <c r="D76" s="184">
        <v>8</v>
      </c>
      <c r="E76" s="185"/>
      <c r="F76" s="185">
        <f>D76*E76</f>
        <v>0</v>
      </c>
    </row>
    <row r="77" spans="1:6" ht="89.25">
      <c r="A77" s="181" t="s">
        <v>292</v>
      </c>
      <c r="B77" s="209" t="s">
        <v>341</v>
      </c>
      <c r="C77" s="183" t="s">
        <v>7</v>
      </c>
      <c r="D77" s="184">
        <v>0</v>
      </c>
      <c r="E77" s="185"/>
      <c r="F77" s="185">
        <f>D77*E77</f>
        <v>0</v>
      </c>
    </row>
    <row r="78" spans="1:6" ht="51">
      <c r="A78" s="181" t="s">
        <v>293</v>
      </c>
      <c r="B78" s="209" t="s">
        <v>294</v>
      </c>
      <c r="C78" s="183" t="s">
        <v>7</v>
      </c>
      <c r="D78" s="184">
        <v>8</v>
      </c>
      <c r="E78" s="185"/>
      <c r="F78" s="185">
        <f>D78*E78</f>
        <v>0</v>
      </c>
    </row>
    <row r="79" spans="1:6" ht="114.75">
      <c r="A79" s="181" t="s">
        <v>295</v>
      </c>
      <c r="B79" s="209" t="s">
        <v>296</v>
      </c>
      <c r="C79" s="183" t="s">
        <v>297</v>
      </c>
      <c r="D79" s="184">
        <v>8</v>
      </c>
      <c r="E79" s="185"/>
      <c r="F79" s="185">
        <f>D79*E79</f>
        <v>0</v>
      </c>
    </row>
    <row r="80" spans="1:6" ht="23.25" customHeight="1" thickBot="1">
      <c r="A80" s="166"/>
      <c r="B80" s="156" t="s">
        <v>298</v>
      </c>
      <c r="C80" s="167"/>
      <c r="D80" s="167"/>
      <c r="E80" s="167"/>
      <c r="F80" s="157">
        <f t="shared" ref="F80" si="9">SUM(F75:F79)</f>
        <v>0</v>
      </c>
    </row>
    <row r="81" spans="1:6" ht="43.5" customHeight="1">
      <c r="A81" s="158" t="s">
        <v>299</v>
      </c>
      <c r="B81" s="159" t="s">
        <v>300</v>
      </c>
      <c r="C81" s="159"/>
      <c r="D81" s="159"/>
      <c r="E81" s="159"/>
      <c r="F81" s="160"/>
    </row>
    <row r="82" spans="1:6" ht="102">
      <c r="A82" s="181" t="s">
        <v>301</v>
      </c>
      <c r="B82" s="182" t="s">
        <v>302</v>
      </c>
      <c r="C82" s="183" t="s">
        <v>7</v>
      </c>
      <c r="D82" s="184">
        <v>0</v>
      </c>
      <c r="E82" s="185"/>
      <c r="F82" s="185">
        <f t="shared" ref="F82:F87" si="10">D82*E82</f>
        <v>0</v>
      </c>
    </row>
    <row r="83" spans="1:6" ht="114.75">
      <c r="A83" s="181" t="s">
        <v>303</v>
      </c>
      <c r="B83" s="182" t="s">
        <v>304</v>
      </c>
      <c r="C83" s="183" t="s">
        <v>161</v>
      </c>
      <c r="D83" s="184">
        <v>0</v>
      </c>
      <c r="E83" s="185"/>
      <c r="F83" s="185">
        <f t="shared" si="10"/>
        <v>0</v>
      </c>
    </row>
    <row r="84" spans="1:6" ht="242.25">
      <c r="A84" s="181" t="s">
        <v>305</v>
      </c>
      <c r="B84" s="182" t="s">
        <v>306</v>
      </c>
      <c r="C84" s="183" t="s">
        <v>7</v>
      </c>
      <c r="D84" s="184">
        <v>0</v>
      </c>
      <c r="E84" s="185"/>
      <c r="F84" s="185">
        <f t="shared" si="10"/>
        <v>0</v>
      </c>
    </row>
    <row r="85" spans="1:6" ht="153">
      <c r="A85" s="181" t="s">
        <v>307</v>
      </c>
      <c r="B85" s="182" t="s">
        <v>308</v>
      </c>
      <c r="C85" s="183" t="s">
        <v>161</v>
      </c>
      <c r="D85" s="184">
        <v>0</v>
      </c>
      <c r="E85" s="185"/>
      <c r="F85" s="185">
        <f t="shared" si="10"/>
        <v>0</v>
      </c>
    </row>
    <row r="86" spans="1:6" ht="114.75">
      <c r="A86" s="181" t="s">
        <v>309</v>
      </c>
      <c r="B86" s="182" t="s">
        <v>310</v>
      </c>
      <c r="C86" s="183" t="s">
        <v>297</v>
      </c>
      <c r="D86" s="184">
        <v>0</v>
      </c>
      <c r="E86" s="185"/>
      <c r="F86" s="185">
        <f t="shared" si="10"/>
        <v>0</v>
      </c>
    </row>
    <row r="87" spans="1:6" ht="216.75">
      <c r="A87" s="181" t="s">
        <v>311</v>
      </c>
      <c r="B87" s="182" t="s">
        <v>312</v>
      </c>
      <c r="C87" s="183" t="s">
        <v>297</v>
      </c>
      <c r="D87" s="184">
        <v>0</v>
      </c>
      <c r="E87" s="185"/>
      <c r="F87" s="185">
        <f t="shared" si="10"/>
        <v>0</v>
      </c>
    </row>
    <row r="88" spans="1:6" ht="63.75">
      <c r="A88" s="181" t="s">
        <v>313</v>
      </c>
      <c r="B88" s="182" t="s">
        <v>314</v>
      </c>
      <c r="C88" s="183"/>
      <c r="D88" s="184"/>
      <c r="E88" s="185"/>
      <c r="F88" s="185"/>
    </row>
    <row r="89" spans="1:6" ht="25.5">
      <c r="A89" s="181" t="s">
        <v>315</v>
      </c>
      <c r="B89" s="182" t="s">
        <v>316</v>
      </c>
      <c r="C89" s="183" t="s">
        <v>7</v>
      </c>
      <c r="D89" s="184">
        <v>0</v>
      </c>
      <c r="E89" s="185"/>
      <c r="F89" s="185">
        <f>D89*E89</f>
        <v>0</v>
      </c>
    </row>
    <row r="90" spans="1:6" ht="25.5">
      <c r="A90" s="181" t="s">
        <v>317</v>
      </c>
      <c r="B90" s="182" t="s">
        <v>318</v>
      </c>
      <c r="C90" s="183" t="s">
        <v>319</v>
      </c>
      <c r="D90" s="184">
        <v>0</v>
      </c>
      <c r="E90" s="185"/>
      <c r="F90" s="185">
        <f>D90*E90</f>
        <v>0</v>
      </c>
    </row>
    <row r="91" spans="1:6" ht="23.25" customHeight="1" thickBot="1">
      <c r="A91" s="166"/>
      <c r="B91" s="156" t="s">
        <v>320</v>
      </c>
      <c r="C91" s="167"/>
      <c r="D91" s="167"/>
      <c r="E91" s="167"/>
      <c r="F91" s="157">
        <f t="shared" ref="F91" si="11">SUM(F82:F90)</f>
        <v>0</v>
      </c>
    </row>
    <row r="93" spans="1:6" ht="23.25" customHeight="1">
      <c r="A93" s="214"/>
      <c r="B93" s="238" t="s">
        <v>321</v>
      </c>
      <c r="C93" s="238"/>
      <c r="D93" s="238"/>
      <c r="E93" s="238"/>
      <c r="F93" s="215">
        <f>SUM(F91,F80,F73,F46,F34,F28,F23,F11)</f>
        <v>0</v>
      </c>
    </row>
    <row r="94" spans="1:6">
      <c r="A94" s="93"/>
      <c r="B94" s="93"/>
      <c r="C94" s="93"/>
      <c r="D94" s="216"/>
      <c r="E94" s="216"/>
      <c r="F94" s="216"/>
    </row>
    <row r="95" spans="1:6">
      <c r="A95" s="214"/>
      <c r="B95" s="217" t="s">
        <v>132</v>
      </c>
      <c r="C95" s="217"/>
      <c r="D95" s="217"/>
      <c r="E95" s="217"/>
      <c r="F95" s="218">
        <f>F93*0.25</f>
        <v>0</v>
      </c>
    </row>
    <row r="96" spans="1:6">
      <c r="A96" s="93"/>
      <c r="B96" s="93"/>
      <c r="C96" s="93"/>
      <c r="D96" s="216"/>
      <c r="E96" s="216"/>
      <c r="F96" s="216"/>
    </row>
    <row r="97" spans="1:6">
      <c r="A97" s="214"/>
      <c r="B97" s="217" t="s">
        <v>322</v>
      </c>
      <c r="C97" s="217"/>
      <c r="D97" s="217"/>
      <c r="E97" s="217"/>
      <c r="F97" s="218">
        <f>F93+F95</f>
        <v>0</v>
      </c>
    </row>
  </sheetData>
  <mergeCells count="2">
    <mergeCell ref="B2:F2"/>
    <mergeCell ref="B93:E93"/>
  </mergeCells>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0"/>
  <sheetViews>
    <sheetView tabSelected="1" zoomScaleNormal="100" zoomScaleSheetLayoutView="115" workbookViewId="0">
      <pane ySplit="2" topLeftCell="A3" activePane="bottomLeft" state="frozen"/>
      <selection pane="bottomLeft" activeCell="B14" sqref="B14"/>
    </sheetView>
  </sheetViews>
  <sheetFormatPr defaultColWidth="9.140625" defaultRowHeight="12.75"/>
  <cols>
    <col min="1" max="1" width="5.140625" style="3" bestFit="1" customWidth="1"/>
    <col min="2" max="2" width="69.7109375" style="5" customWidth="1"/>
    <col min="3" max="3" width="6" style="4" bestFit="1" customWidth="1"/>
    <col min="4" max="4" width="4" style="4" bestFit="1" customWidth="1"/>
    <col min="5" max="5" width="8.7109375" style="149" bestFit="1" customWidth="1"/>
    <col min="6" max="6" width="10" style="149" customWidth="1"/>
    <col min="7" max="7" width="9.85546875" customWidth="1"/>
    <col min="8" max="8" width="24.28515625" style="82" customWidth="1"/>
    <col min="9" max="9" width="16.42578125" style="82" customWidth="1"/>
  </cols>
  <sheetData>
    <row r="1" spans="1:9">
      <c r="A1" s="6"/>
      <c r="B1" s="2"/>
      <c r="C1" s="1"/>
      <c r="D1" s="1"/>
      <c r="E1" s="115"/>
      <c r="F1" s="115"/>
    </row>
    <row r="2" spans="1:9" ht="13.5" thickBot="1">
      <c r="A2" s="62" t="s">
        <v>0</v>
      </c>
      <c r="B2" s="63" t="s">
        <v>1</v>
      </c>
      <c r="C2" s="64" t="s">
        <v>2</v>
      </c>
      <c r="D2" s="64" t="s">
        <v>3</v>
      </c>
      <c r="E2" s="116" t="s">
        <v>338</v>
      </c>
      <c r="F2" s="116" t="s">
        <v>339</v>
      </c>
    </row>
    <row r="3" spans="1:9" ht="13.5" thickTop="1">
      <c r="A3" s="46"/>
      <c r="B3" s="47"/>
      <c r="C3" s="48"/>
      <c r="D3" s="48"/>
      <c r="E3" s="117"/>
      <c r="F3" s="117"/>
    </row>
    <row r="4" spans="1:9" s="40" customFormat="1" ht="13.5" customHeight="1">
      <c r="A4" s="42"/>
      <c r="B4" s="42" t="s">
        <v>129</v>
      </c>
      <c r="C4" s="65"/>
      <c r="D4" s="42"/>
      <c r="E4" s="118"/>
      <c r="F4" s="118"/>
      <c r="H4" s="83"/>
      <c r="I4" s="83"/>
    </row>
    <row r="5" spans="1:9" s="40" customFormat="1" ht="13.5" customHeight="1">
      <c r="A5" s="42"/>
      <c r="B5" s="42"/>
      <c r="C5" s="65"/>
      <c r="D5" s="42"/>
      <c r="E5" s="118"/>
      <c r="F5" s="118"/>
      <c r="H5" s="83"/>
      <c r="I5" s="83"/>
    </row>
    <row r="6" spans="1:9" s="40" customFormat="1" ht="26.25" customHeight="1">
      <c r="A6" s="49"/>
      <c r="B6" s="53" t="s">
        <v>30</v>
      </c>
      <c r="C6" s="66"/>
      <c r="D6" s="43"/>
      <c r="E6" s="119"/>
      <c r="F6" s="119"/>
      <c r="H6" s="83"/>
      <c r="I6" s="83"/>
    </row>
    <row r="7" spans="1:9" s="40" customFormat="1" ht="33" customHeight="1">
      <c r="A7" s="50"/>
      <c r="B7" s="56" t="s">
        <v>31</v>
      </c>
      <c r="C7" s="67"/>
      <c r="D7" s="44"/>
      <c r="E7" s="120"/>
      <c r="F7" s="120"/>
      <c r="H7" s="83"/>
      <c r="I7" s="83"/>
    </row>
    <row r="8" spans="1:9" s="40" customFormat="1" ht="24">
      <c r="A8" s="50"/>
      <c r="B8" s="56" t="s">
        <v>32</v>
      </c>
      <c r="C8" s="67"/>
      <c r="D8" s="44"/>
      <c r="E8" s="120"/>
      <c r="F8" s="120"/>
      <c r="H8" s="83"/>
      <c r="I8" s="83"/>
    </row>
    <row r="9" spans="1:9" s="40" customFormat="1" ht="46.5" customHeight="1">
      <c r="A9" s="50"/>
      <c r="B9" s="56" t="s">
        <v>33</v>
      </c>
      <c r="C9" s="67"/>
      <c r="D9" s="44"/>
      <c r="E9" s="120"/>
      <c r="F9" s="120"/>
      <c r="H9" s="83"/>
      <c r="I9" s="83"/>
    </row>
    <row r="10" spans="1:9" s="40" customFormat="1" ht="36.75" customHeight="1">
      <c r="A10" s="50"/>
      <c r="B10" s="56" t="s">
        <v>34</v>
      </c>
      <c r="C10" s="67"/>
      <c r="D10" s="44"/>
      <c r="E10" s="120"/>
      <c r="F10" s="120"/>
      <c r="H10" s="83"/>
      <c r="I10" s="83"/>
    </row>
    <row r="11" spans="1:9" s="40" customFormat="1" ht="48">
      <c r="A11" s="50"/>
      <c r="B11" s="56" t="s">
        <v>37</v>
      </c>
      <c r="C11" s="67"/>
      <c r="D11" s="44"/>
      <c r="E11" s="120"/>
      <c r="F11" s="120"/>
      <c r="H11" s="83"/>
      <c r="I11" s="83"/>
    </row>
    <row r="12" spans="1:9" s="40" customFormat="1" ht="36">
      <c r="A12" s="50"/>
      <c r="B12" s="56" t="s">
        <v>35</v>
      </c>
      <c r="C12" s="67"/>
      <c r="D12" s="44"/>
      <c r="E12" s="120"/>
      <c r="F12" s="120"/>
      <c r="H12" s="83"/>
      <c r="I12" s="83"/>
    </row>
    <row r="13" spans="1:9" s="41" customFormat="1" ht="24">
      <c r="A13" s="51"/>
      <c r="B13" s="58" t="s">
        <v>36</v>
      </c>
      <c r="C13" s="68"/>
      <c r="D13" s="45"/>
      <c r="E13" s="121"/>
      <c r="F13" s="121"/>
      <c r="H13" s="84"/>
      <c r="I13" s="84"/>
    </row>
    <row r="14" spans="1:9" s="41" customFormat="1" ht="198" customHeight="1">
      <c r="A14" s="54"/>
      <c r="B14" s="57" t="s">
        <v>136</v>
      </c>
      <c r="C14" s="69"/>
      <c r="D14" s="55"/>
      <c r="E14" s="122"/>
      <c r="F14" s="122"/>
      <c r="H14" s="84"/>
      <c r="I14" s="84"/>
    </row>
    <row r="15" spans="1:9" s="41" customFormat="1" ht="132.75" customHeight="1">
      <c r="A15" s="54"/>
      <c r="B15" s="57" t="s">
        <v>137</v>
      </c>
      <c r="C15" s="69"/>
      <c r="D15" s="55"/>
      <c r="E15" s="122"/>
      <c r="F15" s="122"/>
      <c r="H15" s="84"/>
      <c r="I15" s="84"/>
    </row>
    <row r="16" spans="1:9" ht="15" customHeight="1">
      <c r="A16" s="11"/>
      <c r="B16" s="52"/>
      <c r="C16" s="70"/>
      <c r="D16" s="12"/>
      <c r="E16" s="123"/>
      <c r="F16" s="124"/>
    </row>
    <row r="17" spans="1:7" ht="15" customHeight="1">
      <c r="A17" s="95" t="s">
        <v>4</v>
      </c>
      <c r="B17" s="96" t="s">
        <v>72</v>
      </c>
      <c r="C17" s="97"/>
      <c r="D17" s="98"/>
      <c r="E17" s="125"/>
      <c r="F17" s="125"/>
    </row>
    <row r="18" spans="1:7" ht="14.25" customHeight="1">
      <c r="A18" s="11"/>
      <c r="B18" s="52"/>
      <c r="C18" s="70"/>
      <c r="D18" s="12"/>
      <c r="E18" s="123"/>
      <c r="F18" s="124"/>
    </row>
    <row r="19" spans="1:7" ht="38.25">
      <c r="A19" s="11" t="s">
        <v>71</v>
      </c>
      <c r="B19" s="52" t="s">
        <v>130</v>
      </c>
      <c r="C19" s="70"/>
      <c r="D19" s="12"/>
      <c r="E19" s="123"/>
      <c r="F19" s="124"/>
    </row>
    <row r="20" spans="1:7">
      <c r="A20" s="11"/>
      <c r="B20" s="60" t="s">
        <v>14</v>
      </c>
      <c r="C20" s="71" t="s">
        <v>7</v>
      </c>
      <c r="D20" s="16">
        <v>5</v>
      </c>
      <c r="E20" s="126"/>
      <c r="F20" s="127">
        <f>D20*E20</f>
        <v>0</v>
      </c>
    </row>
    <row r="21" spans="1:7" ht="15" customHeight="1">
      <c r="A21" s="11"/>
      <c r="B21" s="52"/>
      <c r="C21" s="70"/>
      <c r="D21" s="12"/>
      <c r="E21" s="123"/>
      <c r="F21" s="124"/>
    </row>
    <row r="22" spans="1:7" ht="25.5">
      <c r="A22" s="11" t="s">
        <v>18</v>
      </c>
      <c r="B22" s="52" t="s">
        <v>73</v>
      </c>
      <c r="C22" s="70"/>
      <c r="D22" s="12"/>
      <c r="E22" s="123"/>
      <c r="F22" s="124"/>
    </row>
    <row r="23" spans="1:7">
      <c r="A23" s="11"/>
      <c r="B23" s="60" t="s">
        <v>8</v>
      </c>
      <c r="C23" s="71" t="s">
        <v>7</v>
      </c>
      <c r="D23" s="16">
        <v>5</v>
      </c>
      <c r="E23" s="126">
        <v>0</v>
      </c>
      <c r="F23" s="127">
        <f>D23*E23</f>
        <v>0</v>
      </c>
    </row>
    <row r="24" spans="1:7">
      <c r="A24" s="11"/>
      <c r="B24" s="52"/>
      <c r="C24" s="70"/>
      <c r="D24" s="12"/>
      <c r="E24" s="123"/>
      <c r="F24" s="124"/>
    </row>
    <row r="25" spans="1:7" ht="38.25">
      <c r="A25" s="11" t="s">
        <v>19</v>
      </c>
      <c r="B25" s="52" t="s">
        <v>123</v>
      </c>
      <c r="C25" s="70"/>
      <c r="D25" s="12"/>
      <c r="E25" s="123"/>
      <c r="F25" s="124"/>
    </row>
    <row r="26" spans="1:7">
      <c r="A26" s="11"/>
      <c r="B26" s="60" t="s">
        <v>20</v>
      </c>
      <c r="C26" s="71" t="s">
        <v>74</v>
      </c>
      <c r="D26" s="16">
        <v>8</v>
      </c>
      <c r="E26" s="126">
        <v>0</v>
      </c>
      <c r="F26" s="127">
        <f>D26*E26</f>
        <v>0</v>
      </c>
    </row>
    <row r="27" spans="1:7">
      <c r="A27" s="11"/>
      <c r="B27" s="33"/>
      <c r="C27" s="78"/>
      <c r="D27" s="27"/>
      <c r="E27" s="123"/>
      <c r="F27" s="128"/>
    </row>
    <row r="28" spans="1:7">
      <c r="A28" s="94"/>
      <c r="B28" s="109" t="s">
        <v>101</v>
      </c>
      <c r="C28" s="110"/>
      <c r="D28" s="98"/>
      <c r="E28" s="129"/>
      <c r="F28" s="130">
        <f>F20+F23+F26</f>
        <v>0</v>
      </c>
      <c r="G28" s="82"/>
    </row>
    <row r="29" spans="1:7" ht="15" customHeight="1">
      <c r="A29" s="11"/>
      <c r="B29" s="52"/>
      <c r="C29" s="70"/>
      <c r="D29" s="12"/>
      <c r="E29" s="123"/>
      <c r="F29" s="131"/>
    </row>
    <row r="30" spans="1:7">
      <c r="A30" s="95" t="s">
        <v>9</v>
      </c>
      <c r="B30" s="96" t="s">
        <v>5</v>
      </c>
      <c r="C30" s="97"/>
      <c r="D30" s="98"/>
      <c r="E30" s="125"/>
      <c r="F30" s="125"/>
    </row>
    <row r="31" spans="1:7">
      <c r="A31" s="8"/>
      <c r="B31" s="9"/>
      <c r="C31" s="72"/>
      <c r="D31" s="10"/>
      <c r="E31" s="131"/>
      <c r="F31" s="131"/>
    </row>
    <row r="32" spans="1:7" ht="27">
      <c r="A32" s="11" t="s">
        <v>78</v>
      </c>
      <c r="B32" s="52" t="s">
        <v>65</v>
      </c>
      <c r="C32" s="70"/>
      <c r="D32" s="12"/>
      <c r="E32" s="123"/>
      <c r="F32" s="124"/>
    </row>
    <row r="33" spans="1:6">
      <c r="A33" s="11"/>
      <c r="B33" s="60" t="s">
        <v>10</v>
      </c>
      <c r="C33" s="71" t="s">
        <v>6</v>
      </c>
      <c r="D33" s="16">
        <v>580</v>
      </c>
      <c r="E33" s="126"/>
      <c r="F33" s="127">
        <f>D33*E33</f>
        <v>0</v>
      </c>
    </row>
    <row r="34" spans="1:6">
      <c r="A34" s="9"/>
      <c r="B34" s="9"/>
      <c r="C34" s="73"/>
      <c r="D34" s="9"/>
      <c r="E34" s="132"/>
      <c r="F34" s="132"/>
    </row>
    <row r="35" spans="1:6" ht="38.25">
      <c r="A35" s="9" t="s">
        <v>43</v>
      </c>
      <c r="B35" s="9" t="s">
        <v>70</v>
      </c>
      <c r="C35" s="73"/>
      <c r="D35" s="9"/>
      <c r="E35" s="132"/>
      <c r="F35" s="132"/>
    </row>
    <row r="36" spans="1:6">
      <c r="A36" s="11"/>
      <c r="B36" s="60" t="s">
        <v>83</v>
      </c>
      <c r="C36" s="71" t="s">
        <v>7</v>
      </c>
      <c r="D36" s="16">
        <v>27</v>
      </c>
      <c r="E36" s="126">
        <v>0</v>
      </c>
      <c r="F36" s="127">
        <f>D36*E36</f>
        <v>0</v>
      </c>
    </row>
    <row r="37" spans="1:6">
      <c r="A37" s="9"/>
      <c r="B37" s="9"/>
      <c r="C37" s="73"/>
      <c r="D37" s="9"/>
      <c r="E37" s="132"/>
      <c r="F37" s="132"/>
    </row>
    <row r="38" spans="1:6" ht="39.75">
      <c r="A38" s="37" t="s">
        <v>42</v>
      </c>
      <c r="B38" s="52" t="s">
        <v>131</v>
      </c>
      <c r="C38" s="70"/>
      <c r="D38" s="12"/>
      <c r="E38" s="124"/>
      <c r="F38" s="124"/>
    </row>
    <row r="39" spans="1:6">
      <c r="A39" s="11"/>
      <c r="B39" s="60" t="s">
        <v>84</v>
      </c>
      <c r="C39" s="71" t="s">
        <v>7</v>
      </c>
      <c r="D39" s="16">
        <v>13</v>
      </c>
      <c r="E39" s="126">
        <v>0</v>
      </c>
      <c r="F39" s="127">
        <f>D39*E39</f>
        <v>0</v>
      </c>
    </row>
    <row r="40" spans="1:6">
      <c r="A40" s="8"/>
      <c r="B40" s="33"/>
      <c r="C40" s="74"/>
      <c r="D40" s="29"/>
      <c r="E40" s="133"/>
      <c r="F40" s="134"/>
    </row>
    <row r="41" spans="1:6" ht="25.5">
      <c r="A41" s="37" t="s">
        <v>48</v>
      </c>
      <c r="B41" s="52" t="s">
        <v>64</v>
      </c>
      <c r="C41" s="70"/>
      <c r="D41" s="12"/>
      <c r="E41" s="124"/>
      <c r="F41" s="124"/>
    </row>
    <row r="42" spans="1:6">
      <c r="A42" s="11"/>
      <c r="B42" s="60" t="s">
        <v>85</v>
      </c>
      <c r="C42" s="71" t="s">
        <v>6</v>
      </c>
      <c r="D42" s="16">
        <v>435</v>
      </c>
      <c r="E42" s="126">
        <v>0</v>
      </c>
      <c r="F42" s="127">
        <f>D42*E42</f>
        <v>0</v>
      </c>
    </row>
    <row r="43" spans="1:6">
      <c r="A43" s="9"/>
      <c r="B43" s="9"/>
      <c r="C43" s="73"/>
      <c r="D43" s="9"/>
      <c r="E43" s="132"/>
      <c r="F43" s="132"/>
    </row>
    <row r="44" spans="1:6" ht="25.5">
      <c r="A44" s="11" t="s">
        <v>51</v>
      </c>
      <c r="B44" s="52" t="s">
        <v>76</v>
      </c>
      <c r="C44" s="70"/>
      <c r="D44" s="13"/>
      <c r="E44" s="135"/>
      <c r="F44" s="135"/>
    </row>
    <row r="45" spans="1:6">
      <c r="A45" s="19"/>
      <c r="B45" s="60" t="s">
        <v>86</v>
      </c>
      <c r="C45" s="71" t="s">
        <v>7</v>
      </c>
      <c r="D45" s="16">
        <v>13</v>
      </c>
      <c r="E45" s="126">
        <v>0</v>
      </c>
      <c r="F45" s="127">
        <f>D45*E45</f>
        <v>0</v>
      </c>
    </row>
    <row r="46" spans="1:6">
      <c r="A46" s="9"/>
      <c r="B46" s="9"/>
      <c r="C46" s="73"/>
      <c r="D46" s="9"/>
      <c r="E46" s="132"/>
      <c r="F46" s="132"/>
    </row>
    <row r="47" spans="1:6" ht="38.25">
      <c r="A47" s="11" t="s">
        <v>66</v>
      </c>
      <c r="B47" s="52" t="s">
        <v>77</v>
      </c>
      <c r="C47" s="70"/>
      <c r="D47" s="13"/>
      <c r="E47" s="135"/>
      <c r="F47" s="135"/>
    </row>
    <row r="48" spans="1:6">
      <c r="A48" s="19"/>
      <c r="B48" s="60" t="s">
        <v>82</v>
      </c>
      <c r="C48" s="71" t="s">
        <v>7</v>
      </c>
      <c r="D48" s="16">
        <v>18</v>
      </c>
      <c r="E48" s="126">
        <v>0</v>
      </c>
      <c r="F48" s="127">
        <f>D48*E48</f>
        <v>0</v>
      </c>
    </row>
    <row r="49" spans="1:6">
      <c r="A49" s="9"/>
      <c r="B49" s="9"/>
      <c r="C49" s="73"/>
      <c r="D49" s="9"/>
      <c r="E49" s="132"/>
      <c r="F49" s="132"/>
    </row>
    <row r="50" spans="1:6" ht="25.5">
      <c r="A50" s="11" t="s">
        <v>75</v>
      </c>
      <c r="B50" s="52" t="s">
        <v>124</v>
      </c>
      <c r="C50" s="75"/>
      <c r="D50" s="25"/>
      <c r="E50" s="136"/>
      <c r="F50" s="136"/>
    </row>
    <row r="51" spans="1:6">
      <c r="A51" s="11"/>
      <c r="B51" s="60" t="s">
        <v>81</v>
      </c>
      <c r="C51" s="76" t="s">
        <v>6</v>
      </c>
      <c r="D51" s="39">
        <v>62</v>
      </c>
      <c r="E51" s="126">
        <v>0</v>
      </c>
      <c r="F51" s="127">
        <f>D51*E51</f>
        <v>0</v>
      </c>
    </row>
    <row r="52" spans="1:6">
      <c r="A52" s="9"/>
      <c r="B52" s="9"/>
      <c r="C52" s="73"/>
      <c r="D52" s="9"/>
      <c r="E52" s="132"/>
      <c r="F52" s="132"/>
    </row>
    <row r="53" spans="1:6" ht="25.5">
      <c r="A53" s="11" t="s">
        <v>79</v>
      </c>
      <c r="B53" s="52" t="s">
        <v>125</v>
      </c>
      <c r="C53" s="75"/>
      <c r="D53" s="25"/>
      <c r="E53" s="136"/>
      <c r="F53" s="135"/>
    </row>
    <row r="54" spans="1:6">
      <c r="A54" s="11"/>
      <c r="B54" s="60" t="s">
        <v>80</v>
      </c>
      <c r="C54" s="76" t="s">
        <v>6</v>
      </c>
      <c r="D54" s="39">
        <v>90</v>
      </c>
      <c r="E54" s="126">
        <v>0</v>
      </c>
      <c r="F54" s="127">
        <f>D54*E54</f>
        <v>0</v>
      </c>
    </row>
    <row r="55" spans="1:6">
      <c r="A55" s="9"/>
      <c r="B55" s="9"/>
      <c r="C55" s="73"/>
      <c r="D55" s="9"/>
      <c r="E55" s="132"/>
      <c r="F55" s="132"/>
    </row>
    <row r="56" spans="1:6">
      <c r="A56" s="99"/>
      <c r="B56" s="96" t="s">
        <v>102</v>
      </c>
      <c r="C56" s="100"/>
      <c r="D56" s="101"/>
      <c r="E56" s="137"/>
      <c r="F56" s="138">
        <f>F33+F36+F39+F42+F45+F48+F51+F54</f>
        <v>0</v>
      </c>
    </row>
    <row r="57" spans="1:6">
      <c r="A57" s="11"/>
      <c r="B57" s="20"/>
      <c r="C57" s="75"/>
      <c r="D57" s="21"/>
      <c r="E57" s="139"/>
      <c r="F57" s="139"/>
    </row>
    <row r="58" spans="1:6">
      <c r="A58" s="95" t="s">
        <v>11</v>
      </c>
      <c r="B58" s="96" t="s">
        <v>44</v>
      </c>
      <c r="C58" s="97"/>
      <c r="D58" s="98"/>
      <c r="E58" s="125"/>
      <c r="F58" s="125"/>
    </row>
    <row r="59" spans="1:6">
      <c r="A59" s="11"/>
      <c r="B59" s="22"/>
      <c r="C59" s="70"/>
      <c r="D59" s="13"/>
      <c r="E59" s="135"/>
      <c r="F59" s="135"/>
    </row>
    <row r="60" spans="1:6">
      <c r="A60" s="11" t="s">
        <v>68</v>
      </c>
      <c r="B60" s="20" t="s">
        <v>45</v>
      </c>
      <c r="C60" s="75"/>
      <c r="D60" s="21"/>
      <c r="E60" s="124"/>
      <c r="F60" s="124"/>
    </row>
    <row r="61" spans="1:6" ht="128.25" customHeight="1">
      <c r="A61" s="11"/>
      <c r="B61" s="38" t="s">
        <v>138</v>
      </c>
      <c r="C61" s="70"/>
      <c r="D61" s="13"/>
      <c r="E61" s="135"/>
      <c r="F61" s="135"/>
    </row>
    <row r="62" spans="1:6" ht="63.75">
      <c r="A62" s="11"/>
      <c r="B62" s="38" t="s">
        <v>139</v>
      </c>
      <c r="C62" s="70"/>
      <c r="D62" s="13"/>
      <c r="E62" s="135"/>
      <c r="F62" s="135"/>
    </row>
    <row r="63" spans="1:6" ht="18.75" customHeight="1">
      <c r="A63" s="11"/>
      <c r="B63" s="86" t="s">
        <v>134</v>
      </c>
      <c r="C63" s="78"/>
      <c r="D63" s="27"/>
      <c r="E63" s="128"/>
      <c r="F63" s="128"/>
    </row>
    <row r="64" spans="1:6">
      <c r="A64" s="11"/>
      <c r="B64" s="15" t="s">
        <v>12</v>
      </c>
      <c r="C64" s="71" t="s">
        <v>7</v>
      </c>
      <c r="D64" s="16">
        <v>8</v>
      </c>
      <c r="E64" s="126"/>
      <c r="F64" s="127">
        <f>D64*E64</f>
        <v>0</v>
      </c>
    </row>
    <row r="65" spans="1:6">
      <c r="A65" s="11"/>
      <c r="B65" s="38"/>
      <c r="C65" s="70"/>
      <c r="D65" s="13"/>
      <c r="E65" s="135"/>
      <c r="F65" s="135"/>
    </row>
    <row r="66" spans="1:6">
      <c r="A66" s="11" t="s">
        <v>21</v>
      </c>
      <c r="B66" s="59" t="s">
        <v>46</v>
      </c>
      <c r="C66" s="70"/>
      <c r="D66" s="13"/>
      <c r="E66" s="135"/>
      <c r="F66" s="135"/>
    </row>
    <row r="67" spans="1:6" ht="127.5" customHeight="1">
      <c r="A67" s="11"/>
      <c r="B67" s="38" t="s">
        <v>140</v>
      </c>
      <c r="C67" s="70"/>
      <c r="D67" s="13"/>
      <c r="E67" s="135"/>
      <c r="F67" s="135"/>
    </row>
    <row r="68" spans="1:6" ht="65.25" customHeight="1">
      <c r="A68" s="11"/>
      <c r="B68" s="38" t="s">
        <v>141</v>
      </c>
      <c r="C68" s="70"/>
      <c r="D68" s="13"/>
      <c r="E68" s="135"/>
      <c r="F68" s="135"/>
    </row>
    <row r="69" spans="1:6" ht="25.5">
      <c r="A69" s="11"/>
      <c r="B69" s="86" t="s">
        <v>133</v>
      </c>
      <c r="C69" s="78"/>
      <c r="D69" s="27"/>
      <c r="E69" s="128"/>
      <c r="F69" s="128"/>
    </row>
    <row r="70" spans="1:6">
      <c r="A70" s="11"/>
      <c r="B70" s="15" t="s">
        <v>56</v>
      </c>
      <c r="C70" s="71" t="s">
        <v>7</v>
      </c>
      <c r="D70" s="16">
        <v>5</v>
      </c>
      <c r="E70" s="126">
        <v>0</v>
      </c>
      <c r="F70" s="127">
        <f>D70*E70</f>
        <v>0</v>
      </c>
    </row>
    <row r="71" spans="1:6">
      <c r="A71" s="11"/>
      <c r="B71" s="9"/>
      <c r="C71" s="77"/>
      <c r="D71" s="23"/>
      <c r="E71" s="140"/>
      <c r="F71" s="140"/>
    </row>
    <row r="72" spans="1:6">
      <c r="A72" s="37" t="s">
        <v>22</v>
      </c>
      <c r="B72" s="20" t="s">
        <v>47</v>
      </c>
      <c r="C72" s="75"/>
      <c r="D72" s="21"/>
      <c r="E72" s="124"/>
      <c r="F72" s="124"/>
    </row>
    <row r="73" spans="1:6" ht="153.75" customHeight="1">
      <c r="A73" s="11"/>
      <c r="B73" s="38" t="s">
        <v>142</v>
      </c>
      <c r="C73" s="70"/>
      <c r="D73" s="13"/>
      <c r="E73" s="135"/>
      <c r="F73" s="135"/>
    </row>
    <row r="74" spans="1:6">
      <c r="A74" s="11"/>
      <c r="B74" s="15" t="s">
        <v>62</v>
      </c>
      <c r="C74" s="71" t="s">
        <v>7</v>
      </c>
      <c r="D74" s="16">
        <v>13</v>
      </c>
      <c r="E74" s="126">
        <v>0</v>
      </c>
      <c r="F74" s="127">
        <f>D74*E74</f>
        <v>0</v>
      </c>
    </row>
    <row r="75" spans="1:6">
      <c r="A75" s="11"/>
      <c r="B75" s="26"/>
      <c r="C75" s="78"/>
      <c r="D75" s="27"/>
      <c r="E75" s="123"/>
      <c r="F75" s="128"/>
    </row>
    <row r="76" spans="1:6">
      <c r="A76" s="11" t="s">
        <v>15</v>
      </c>
      <c r="B76" s="20" t="s">
        <v>49</v>
      </c>
      <c r="C76" s="75"/>
      <c r="D76" s="21"/>
      <c r="E76" s="124"/>
      <c r="F76" s="124"/>
    </row>
    <row r="77" spans="1:6" ht="395.25">
      <c r="A77" s="11"/>
      <c r="B77" s="38" t="s">
        <v>50</v>
      </c>
      <c r="C77" s="70"/>
      <c r="D77" s="13"/>
      <c r="E77" s="135"/>
      <c r="F77" s="135"/>
    </row>
    <row r="78" spans="1:6">
      <c r="A78" s="11"/>
      <c r="B78" s="15" t="s">
        <v>61</v>
      </c>
      <c r="C78" s="71" t="s">
        <v>7</v>
      </c>
      <c r="D78" s="16">
        <v>13</v>
      </c>
      <c r="E78" s="126">
        <v>0</v>
      </c>
      <c r="F78" s="127">
        <f>D78*E78</f>
        <v>0</v>
      </c>
    </row>
    <row r="79" spans="1:6">
      <c r="A79" s="11"/>
      <c r="B79" s="38"/>
      <c r="C79" s="70"/>
      <c r="D79" s="13"/>
      <c r="E79" s="135"/>
      <c r="F79" s="135"/>
    </row>
    <row r="80" spans="1:6" ht="141" customHeight="1">
      <c r="A80" s="11" t="s">
        <v>16</v>
      </c>
      <c r="B80" s="38" t="s">
        <v>52</v>
      </c>
      <c r="C80" s="70"/>
      <c r="D80" s="13"/>
      <c r="E80" s="135"/>
      <c r="F80" s="135"/>
    </row>
    <row r="81" spans="1:6">
      <c r="A81" s="11"/>
      <c r="B81" s="15" t="s">
        <v>60</v>
      </c>
      <c r="C81" s="71" t="s">
        <v>7</v>
      </c>
      <c r="D81" s="16">
        <v>13</v>
      </c>
      <c r="E81" s="126">
        <v>0</v>
      </c>
      <c r="F81" s="127">
        <f>D81*E81</f>
        <v>0</v>
      </c>
    </row>
    <row r="82" spans="1:6">
      <c r="A82" s="11"/>
      <c r="B82" s="26"/>
      <c r="C82" s="78"/>
      <c r="D82" s="27"/>
      <c r="E82" s="123">
        <v>0</v>
      </c>
      <c r="F82" s="128"/>
    </row>
    <row r="83" spans="1:6">
      <c r="A83" s="11" t="s">
        <v>23</v>
      </c>
      <c r="B83" s="26" t="s">
        <v>106</v>
      </c>
      <c r="C83" s="78"/>
      <c r="D83" s="27"/>
      <c r="E83" s="123"/>
      <c r="F83" s="128"/>
    </row>
    <row r="84" spans="1:6">
      <c r="A84" s="11"/>
      <c r="B84" s="15" t="s">
        <v>343</v>
      </c>
      <c r="C84" s="71" t="s">
        <v>7</v>
      </c>
      <c r="D84" s="16">
        <v>420</v>
      </c>
      <c r="E84" s="126">
        <v>0</v>
      </c>
      <c r="F84" s="127">
        <f>D84*E84</f>
        <v>0</v>
      </c>
    </row>
    <row r="85" spans="1:6">
      <c r="A85" s="11"/>
      <c r="B85" s="26"/>
      <c r="C85" s="78"/>
      <c r="D85" s="27"/>
      <c r="E85" s="123"/>
      <c r="F85" s="128"/>
    </row>
    <row r="86" spans="1:6">
      <c r="A86" s="11" t="s">
        <v>41</v>
      </c>
      <c r="B86" s="26" t="s">
        <v>107</v>
      </c>
      <c r="C86" s="78"/>
      <c r="D86" s="27"/>
      <c r="E86" s="123"/>
      <c r="F86" s="128"/>
    </row>
    <row r="87" spans="1:6">
      <c r="A87" s="11"/>
      <c r="B87" s="15" t="s">
        <v>59</v>
      </c>
      <c r="C87" s="71" t="s">
        <v>6</v>
      </c>
      <c r="D87" s="16">
        <v>420</v>
      </c>
      <c r="E87" s="126">
        <v>0</v>
      </c>
      <c r="F87" s="127">
        <f>D87*E87</f>
        <v>0</v>
      </c>
    </row>
    <row r="88" spans="1:6">
      <c r="A88" s="11"/>
      <c r="B88" s="26"/>
      <c r="C88" s="78"/>
      <c r="D88" s="27"/>
      <c r="E88" s="123"/>
      <c r="F88" s="128"/>
    </row>
    <row r="89" spans="1:6" ht="25.5">
      <c r="A89" s="11" t="s">
        <v>63</v>
      </c>
      <c r="B89" s="26" t="s">
        <v>111</v>
      </c>
      <c r="C89" s="78"/>
      <c r="D89" s="27"/>
      <c r="E89" s="123"/>
      <c r="F89" s="128"/>
    </row>
    <row r="90" spans="1:6">
      <c r="A90" s="11"/>
      <c r="B90" s="15" t="s">
        <v>108</v>
      </c>
      <c r="C90" s="71" t="s">
        <v>67</v>
      </c>
      <c r="D90" s="16">
        <v>1</v>
      </c>
      <c r="E90" s="126">
        <v>0</v>
      </c>
      <c r="F90" s="127">
        <f>D90*E90</f>
        <v>0</v>
      </c>
    </row>
    <row r="91" spans="1:6">
      <c r="A91" s="11"/>
      <c r="B91" s="26"/>
      <c r="C91" s="78"/>
      <c r="D91" s="27"/>
      <c r="E91" s="123"/>
      <c r="F91" s="128"/>
    </row>
    <row r="92" spans="1:6" ht="38.25">
      <c r="A92" s="11" t="s">
        <v>109</v>
      </c>
      <c r="B92" s="26" t="s">
        <v>126</v>
      </c>
      <c r="C92" s="78"/>
      <c r="D92" s="27"/>
      <c r="E92" s="123"/>
      <c r="F92" s="128"/>
    </row>
    <row r="93" spans="1:6">
      <c r="A93" s="11"/>
      <c r="B93" s="15" t="s">
        <v>110</v>
      </c>
      <c r="C93" s="71" t="s">
        <v>67</v>
      </c>
      <c r="D93" s="16">
        <v>1</v>
      </c>
      <c r="E93" s="126">
        <v>0</v>
      </c>
      <c r="F93" s="127">
        <f>D93*E93</f>
        <v>0</v>
      </c>
    </row>
    <row r="94" spans="1:6">
      <c r="A94" s="11"/>
      <c r="B94" s="38"/>
      <c r="C94" s="70"/>
      <c r="D94" s="13"/>
      <c r="E94" s="135"/>
      <c r="F94" s="135"/>
    </row>
    <row r="95" spans="1:6">
      <c r="A95" s="99"/>
      <c r="B95" s="96" t="s">
        <v>87</v>
      </c>
      <c r="C95" s="100"/>
      <c r="D95" s="101"/>
      <c r="E95" s="141"/>
      <c r="F95" s="142">
        <f>F93+F90+F87+F84+F78+F74+F70+F81+F64</f>
        <v>0</v>
      </c>
    </row>
    <row r="96" spans="1:6">
      <c r="A96" s="11"/>
      <c r="B96" s="22"/>
      <c r="C96" s="70"/>
      <c r="D96" s="13"/>
      <c r="E96" s="134"/>
      <c r="F96" s="134"/>
    </row>
    <row r="97" spans="1:9" s="91" customFormat="1" ht="25.5" customHeight="1">
      <c r="A97" s="102" t="s">
        <v>13</v>
      </c>
      <c r="B97" s="103" t="s">
        <v>53</v>
      </c>
      <c r="C97" s="104"/>
      <c r="D97" s="105"/>
      <c r="E97" s="143"/>
      <c r="F97" s="143"/>
      <c r="H97" s="106"/>
      <c r="I97" s="106"/>
    </row>
    <row r="98" spans="1:9">
      <c r="A98" s="11"/>
      <c r="B98" s="24"/>
      <c r="C98" s="75"/>
      <c r="D98" s="25"/>
      <c r="E98" s="144"/>
      <c r="F98" s="144"/>
    </row>
    <row r="99" spans="1:9" ht="25.5">
      <c r="A99" s="11" t="s">
        <v>25</v>
      </c>
      <c r="B99" s="61" t="s">
        <v>69</v>
      </c>
      <c r="C99" s="75"/>
      <c r="D99" s="25"/>
      <c r="E99" s="144"/>
      <c r="F99" s="144"/>
    </row>
    <row r="100" spans="1:9">
      <c r="A100" s="11"/>
      <c r="B100" s="15" t="s">
        <v>90</v>
      </c>
      <c r="C100" s="71" t="s">
        <v>67</v>
      </c>
      <c r="D100" s="16">
        <v>3</v>
      </c>
      <c r="E100" s="126"/>
      <c r="F100" s="127">
        <f>D100*E100</f>
        <v>0</v>
      </c>
    </row>
    <row r="101" spans="1:9">
      <c r="A101" s="11"/>
      <c r="B101" s="24"/>
      <c r="C101" s="75"/>
      <c r="D101" s="25"/>
      <c r="E101" s="144"/>
      <c r="F101" s="144"/>
    </row>
    <row r="102" spans="1:9" ht="51">
      <c r="A102" s="11" t="s">
        <v>26</v>
      </c>
      <c r="B102" s="61" t="s">
        <v>135</v>
      </c>
      <c r="C102" s="75"/>
      <c r="D102" s="25"/>
      <c r="E102" s="144"/>
      <c r="F102" s="144"/>
    </row>
    <row r="103" spans="1:9">
      <c r="A103" s="11"/>
      <c r="B103" s="15" t="s">
        <v>88</v>
      </c>
      <c r="C103" s="71" t="s">
        <v>67</v>
      </c>
      <c r="D103" s="16">
        <v>1</v>
      </c>
      <c r="E103" s="126">
        <v>0</v>
      </c>
      <c r="F103" s="127">
        <f>D103*E103</f>
        <v>0</v>
      </c>
    </row>
    <row r="104" spans="1:9">
      <c r="A104" s="11"/>
      <c r="B104" s="24"/>
      <c r="C104" s="75"/>
      <c r="D104" s="25"/>
      <c r="E104" s="144"/>
      <c r="F104" s="144"/>
    </row>
    <row r="105" spans="1:9" ht="114.75">
      <c r="A105" s="11" t="s">
        <v>24</v>
      </c>
      <c r="B105" s="22" t="s">
        <v>54</v>
      </c>
      <c r="C105" s="75"/>
      <c r="D105" s="25"/>
      <c r="E105" s="136"/>
      <c r="F105" s="136"/>
    </row>
    <row r="106" spans="1:9" ht="14.25">
      <c r="A106" s="11"/>
      <c r="B106" s="15" t="s">
        <v>89</v>
      </c>
      <c r="C106" s="71" t="s">
        <v>55</v>
      </c>
      <c r="D106" s="16">
        <v>33</v>
      </c>
      <c r="E106" s="126">
        <v>0</v>
      </c>
      <c r="F106" s="127">
        <f>D106*E106</f>
        <v>0</v>
      </c>
    </row>
    <row r="107" spans="1:9">
      <c r="A107" s="11"/>
      <c r="B107" s="17"/>
      <c r="C107" s="70"/>
      <c r="D107" s="13"/>
      <c r="E107" s="140"/>
      <c r="F107" s="140"/>
    </row>
    <row r="108" spans="1:9" ht="63.75">
      <c r="A108" s="11" t="s">
        <v>27</v>
      </c>
      <c r="B108" s="22" t="s">
        <v>127</v>
      </c>
      <c r="C108" s="70"/>
      <c r="D108" s="13"/>
      <c r="E108" s="135"/>
      <c r="F108" s="135"/>
    </row>
    <row r="109" spans="1:9" ht="14.25">
      <c r="A109" s="19"/>
      <c r="B109" s="15" t="s">
        <v>91</v>
      </c>
      <c r="C109" s="71" t="s">
        <v>55</v>
      </c>
      <c r="D109" s="16">
        <v>122</v>
      </c>
      <c r="E109" s="126">
        <v>0</v>
      </c>
      <c r="F109" s="127">
        <f>D109*E109</f>
        <v>0</v>
      </c>
    </row>
    <row r="110" spans="1:9">
      <c r="A110" s="11"/>
      <c r="B110" s="18"/>
      <c r="C110" s="70"/>
      <c r="D110" s="13"/>
      <c r="E110" s="140"/>
      <c r="F110" s="140"/>
    </row>
    <row r="111" spans="1:9" ht="114.75">
      <c r="A111" s="37" t="s">
        <v>28</v>
      </c>
      <c r="B111" s="14" t="s">
        <v>57</v>
      </c>
      <c r="C111" s="70"/>
      <c r="D111" s="13"/>
      <c r="E111" s="140"/>
      <c r="F111" s="140"/>
    </row>
    <row r="112" spans="1:9" ht="14.25">
      <c r="A112" s="19"/>
      <c r="B112" s="15" t="s">
        <v>94</v>
      </c>
      <c r="C112" s="71" t="s">
        <v>55</v>
      </c>
      <c r="D112" s="16">
        <v>6</v>
      </c>
      <c r="E112" s="126">
        <v>0</v>
      </c>
      <c r="F112" s="127">
        <f>D112*E112</f>
        <v>0</v>
      </c>
    </row>
    <row r="113" spans="1:6" ht="14.25" customHeight="1">
      <c r="A113" s="11"/>
      <c r="B113" s="18"/>
      <c r="C113" s="70"/>
      <c r="D113" s="13"/>
      <c r="E113" s="140"/>
      <c r="F113" s="140"/>
    </row>
    <row r="114" spans="1:6" ht="63.75">
      <c r="A114" s="37" t="s">
        <v>29</v>
      </c>
      <c r="B114" s="22" t="s">
        <v>128</v>
      </c>
      <c r="C114" s="70"/>
      <c r="D114" s="13"/>
      <c r="E114" s="135"/>
      <c r="F114" s="135"/>
    </row>
    <row r="115" spans="1:6" ht="14.25">
      <c r="A115" s="19"/>
      <c r="B115" s="15" t="s">
        <v>95</v>
      </c>
      <c r="C115" s="71" t="s">
        <v>55</v>
      </c>
      <c r="D115" s="16">
        <v>46</v>
      </c>
      <c r="E115" s="126">
        <v>0</v>
      </c>
      <c r="F115" s="127">
        <f>D115*E115</f>
        <v>0</v>
      </c>
    </row>
    <row r="116" spans="1:6">
      <c r="A116" s="11"/>
      <c r="B116" s="22"/>
      <c r="C116" s="70"/>
      <c r="D116" s="13"/>
      <c r="E116" s="140"/>
      <c r="F116" s="140"/>
    </row>
    <row r="117" spans="1:6" ht="76.5">
      <c r="A117" s="11" t="s">
        <v>92</v>
      </c>
      <c r="B117" s="22" t="s">
        <v>58</v>
      </c>
      <c r="C117" s="70"/>
      <c r="D117" s="13"/>
      <c r="E117" s="135"/>
      <c r="F117" s="135"/>
    </row>
    <row r="118" spans="1:6" ht="14.25">
      <c r="A118" s="19"/>
      <c r="B118" s="15" t="s">
        <v>96</v>
      </c>
      <c r="C118" s="71" t="s">
        <v>55</v>
      </c>
      <c r="D118" s="16">
        <v>62</v>
      </c>
      <c r="E118" s="126">
        <v>0</v>
      </c>
      <c r="F118" s="127">
        <f>D118*E118</f>
        <v>0</v>
      </c>
    </row>
    <row r="119" spans="1:6">
      <c r="A119" s="19"/>
      <c r="B119" s="26"/>
      <c r="C119" s="78"/>
      <c r="D119" s="27"/>
      <c r="E119" s="133"/>
      <c r="F119" s="134"/>
    </row>
    <row r="120" spans="1:6" ht="25.5">
      <c r="A120" s="19" t="s">
        <v>93</v>
      </c>
      <c r="B120" s="26" t="s">
        <v>105</v>
      </c>
      <c r="C120" s="78"/>
      <c r="D120" s="27"/>
      <c r="E120" s="133"/>
      <c r="F120" s="134"/>
    </row>
    <row r="121" spans="1:6" ht="14.25">
      <c r="A121" s="19"/>
      <c r="B121" s="15" t="s">
        <v>98</v>
      </c>
      <c r="C121" s="71" t="s">
        <v>55</v>
      </c>
      <c r="D121" s="16">
        <v>2</v>
      </c>
      <c r="E121" s="126">
        <v>0</v>
      </c>
      <c r="F121" s="127">
        <f>D121*E121</f>
        <v>0</v>
      </c>
    </row>
    <row r="122" spans="1:6">
      <c r="A122" s="19"/>
      <c r="B122" s="26"/>
      <c r="C122" s="78"/>
      <c r="D122" s="27"/>
      <c r="E122" s="133"/>
      <c r="F122" s="134"/>
    </row>
    <row r="123" spans="1:6" ht="63.75">
      <c r="A123" s="19" t="s">
        <v>97</v>
      </c>
      <c r="B123" s="26" t="s">
        <v>112</v>
      </c>
      <c r="C123" s="78"/>
      <c r="D123" s="27"/>
      <c r="E123" s="133"/>
      <c r="F123" s="134"/>
    </row>
    <row r="124" spans="1:6" ht="14.25">
      <c r="A124" s="19"/>
      <c r="B124" s="15" t="s">
        <v>104</v>
      </c>
      <c r="C124" s="71" t="s">
        <v>55</v>
      </c>
      <c r="D124" s="16">
        <v>21</v>
      </c>
      <c r="E124" s="126">
        <v>0</v>
      </c>
      <c r="F124" s="127">
        <f>D124*E124</f>
        <v>0</v>
      </c>
    </row>
    <row r="125" spans="1:6">
      <c r="A125" s="19"/>
      <c r="B125" s="26"/>
      <c r="C125" s="78"/>
      <c r="D125" s="27"/>
      <c r="E125" s="133"/>
      <c r="F125" s="134"/>
    </row>
    <row r="126" spans="1:6" ht="63.75">
      <c r="A126" s="19" t="s">
        <v>99</v>
      </c>
      <c r="B126" s="26" t="s">
        <v>113</v>
      </c>
      <c r="C126" s="78"/>
      <c r="D126" s="27"/>
      <c r="E126" s="133"/>
      <c r="F126" s="134"/>
    </row>
    <row r="127" spans="1:6" ht="14.25">
      <c r="A127" s="19"/>
      <c r="B127" s="15" t="s">
        <v>115</v>
      </c>
      <c r="C127" s="71" t="s">
        <v>55</v>
      </c>
      <c r="D127" s="16">
        <v>21</v>
      </c>
      <c r="E127" s="126">
        <v>0</v>
      </c>
      <c r="F127" s="127">
        <f>D127*E127</f>
        <v>0</v>
      </c>
    </row>
    <row r="128" spans="1:6">
      <c r="A128" s="19"/>
      <c r="B128" s="26"/>
      <c r="C128" s="78"/>
      <c r="D128" s="27"/>
      <c r="E128" s="133"/>
      <c r="F128" s="134"/>
    </row>
    <row r="129" spans="1:9" ht="63.75">
      <c r="A129" s="19" t="s">
        <v>114</v>
      </c>
      <c r="B129" s="26" t="s">
        <v>117</v>
      </c>
      <c r="C129" s="78"/>
      <c r="D129" s="27"/>
      <c r="E129" s="133"/>
      <c r="F129" s="134"/>
    </row>
    <row r="130" spans="1:9">
      <c r="A130" s="19"/>
      <c r="B130" s="15" t="s">
        <v>116</v>
      </c>
      <c r="C130" s="71" t="s">
        <v>7</v>
      </c>
      <c r="D130" s="16">
        <v>60</v>
      </c>
      <c r="E130" s="126"/>
      <c r="F130" s="127">
        <f>D130*E130</f>
        <v>0</v>
      </c>
    </row>
    <row r="131" spans="1:9">
      <c r="A131" s="11"/>
      <c r="B131" s="28"/>
      <c r="C131" s="75"/>
      <c r="D131" s="25"/>
      <c r="E131" s="145"/>
      <c r="F131" s="145"/>
    </row>
    <row r="132" spans="1:9" s="92" customFormat="1">
      <c r="A132" s="99"/>
      <c r="B132" s="107" t="s">
        <v>100</v>
      </c>
      <c r="C132" s="100"/>
      <c r="D132" s="101"/>
      <c r="E132" s="141"/>
      <c r="F132" s="142">
        <f>F130+F127+F124+F121+F115+F112+F109+F106+F103+F100+F118</f>
        <v>0</v>
      </c>
      <c r="H132" s="108"/>
      <c r="I132" s="108"/>
    </row>
    <row r="133" spans="1:9">
      <c r="A133" s="11"/>
      <c r="B133" s="22"/>
      <c r="C133" s="75"/>
      <c r="D133" s="25"/>
      <c r="E133" s="145"/>
      <c r="F133" s="145"/>
    </row>
    <row r="134" spans="1:9" s="7" customFormat="1">
      <c r="A134" s="11"/>
      <c r="B134" s="22"/>
      <c r="C134" s="75"/>
      <c r="D134" s="25"/>
      <c r="E134" s="136"/>
      <c r="F134" s="136"/>
      <c r="H134" s="85"/>
      <c r="I134" s="85"/>
    </row>
    <row r="135" spans="1:9" s="7" customFormat="1">
      <c r="A135" s="11"/>
      <c r="B135" s="30" t="s">
        <v>17</v>
      </c>
      <c r="C135" s="75"/>
      <c r="D135" s="25"/>
      <c r="E135" s="136"/>
      <c r="F135" s="136"/>
      <c r="H135" s="85"/>
      <c r="I135" s="85"/>
    </row>
    <row r="136" spans="1:9" s="7" customFormat="1">
      <c r="A136" s="11"/>
      <c r="B136" s="22"/>
      <c r="C136" s="75"/>
      <c r="D136" s="25"/>
      <c r="E136" s="136"/>
      <c r="F136" s="136"/>
      <c r="H136" s="85"/>
      <c r="I136" s="85"/>
    </row>
    <row r="137" spans="1:9" s="7" customFormat="1">
      <c r="A137" s="31"/>
      <c r="B137" s="32"/>
      <c r="C137" s="79"/>
      <c r="D137" s="25"/>
      <c r="E137" s="136"/>
      <c r="F137" s="136"/>
      <c r="H137" s="85"/>
      <c r="I137" s="85"/>
    </row>
    <row r="138" spans="1:9" s="7" customFormat="1">
      <c r="A138" s="94"/>
      <c r="B138" s="109" t="s">
        <v>101</v>
      </c>
      <c r="C138" s="110"/>
      <c r="D138" s="98"/>
      <c r="E138" s="125"/>
      <c r="F138" s="142">
        <f>SUM(F18:F27)</f>
        <v>0</v>
      </c>
      <c r="H138" s="85"/>
      <c r="I138" s="85"/>
    </row>
    <row r="139" spans="1:9" s="7" customFormat="1">
      <c r="A139" s="33"/>
      <c r="B139" s="34"/>
      <c r="C139" s="80"/>
      <c r="D139" s="36"/>
      <c r="E139" s="146"/>
      <c r="F139" s="146"/>
      <c r="H139" s="85"/>
      <c r="I139" s="85"/>
    </row>
    <row r="140" spans="1:9" s="7" customFormat="1">
      <c r="A140" s="94"/>
      <c r="B140" s="109" t="s">
        <v>103</v>
      </c>
      <c r="C140" s="110"/>
      <c r="D140" s="98"/>
      <c r="E140" s="125"/>
      <c r="F140" s="142">
        <f>SUM(F31:F55)</f>
        <v>0</v>
      </c>
      <c r="H140" s="85"/>
      <c r="I140" s="85"/>
    </row>
    <row r="141" spans="1:9" s="7" customFormat="1">
      <c r="A141" s="33"/>
      <c r="B141" s="34"/>
      <c r="C141" s="80"/>
      <c r="D141" s="36"/>
      <c r="E141" s="146"/>
      <c r="F141" s="146"/>
      <c r="H141" s="85"/>
      <c r="I141" s="85"/>
    </row>
    <row r="142" spans="1:9" s="7" customFormat="1">
      <c r="A142" s="94"/>
      <c r="B142" s="107" t="s">
        <v>87</v>
      </c>
      <c r="C142" s="110"/>
      <c r="D142" s="98"/>
      <c r="E142" s="125"/>
      <c r="F142" s="142">
        <f>SUM(F60:F93)</f>
        <v>0</v>
      </c>
      <c r="H142" s="85"/>
      <c r="I142" s="85"/>
    </row>
    <row r="143" spans="1:9" s="7" customFormat="1">
      <c r="A143" s="33"/>
      <c r="B143" s="33"/>
      <c r="C143" s="81"/>
      <c r="D143" s="35"/>
      <c r="E143" s="139"/>
      <c r="F143" s="139"/>
      <c r="H143" s="85"/>
      <c r="I143" s="85"/>
    </row>
    <row r="144" spans="1:9" s="7" customFormat="1">
      <c r="A144" s="94"/>
      <c r="B144" s="107" t="s">
        <v>100</v>
      </c>
      <c r="C144" s="110"/>
      <c r="D144" s="98"/>
      <c r="E144" s="125"/>
      <c r="F144" s="142">
        <f>SUM(F100:F130)</f>
        <v>0</v>
      </c>
      <c r="H144" s="85"/>
      <c r="I144" s="85"/>
    </row>
    <row r="145" spans="1:9" s="7" customFormat="1">
      <c r="A145" s="33"/>
      <c r="B145" s="34"/>
      <c r="C145" s="80"/>
      <c r="D145" s="36"/>
      <c r="E145" s="146"/>
      <c r="F145" s="146"/>
      <c r="H145" s="85"/>
      <c r="I145" s="85"/>
    </row>
    <row r="146" spans="1:9" s="88" customFormat="1" ht="22.5" customHeight="1">
      <c r="A146" s="111"/>
      <c r="B146" s="112" t="s">
        <v>326</v>
      </c>
      <c r="C146" s="113"/>
      <c r="D146" s="114"/>
      <c r="E146" s="147"/>
      <c r="F146" s="148">
        <f>SUM(F138:F144)</f>
        <v>0</v>
      </c>
      <c r="H146" s="89"/>
      <c r="I146" s="90"/>
    </row>
    <row r="147" spans="1:9" s="7" customFormat="1" ht="15.75">
      <c r="A147" s="3"/>
      <c r="B147" s="5"/>
      <c r="C147" s="4"/>
      <c r="D147" s="4"/>
      <c r="E147" s="149"/>
      <c r="F147" s="149"/>
      <c r="H147" s="87"/>
      <c r="I147" s="85"/>
    </row>
    <row r="148" spans="1:9" s="7" customFormat="1" ht="15.75">
      <c r="A148" s="94"/>
      <c r="B148" s="107" t="s">
        <v>143</v>
      </c>
      <c r="C148" s="110"/>
      <c r="D148" s="98"/>
      <c r="E148" s="125"/>
      <c r="F148" s="142">
        <f>F146*0.25</f>
        <v>0</v>
      </c>
      <c r="H148" s="87"/>
      <c r="I148" s="85"/>
    </row>
    <row r="150" spans="1:9" s="7" customFormat="1" ht="15.75">
      <c r="A150" s="94"/>
      <c r="B150" s="107" t="s">
        <v>144</v>
      </c>
      <c r="C150" s="110"/>
      <c r="D150" s="98"/>
      <c r="E150" s="125"/>
      <c r="F150" s="142">
        <f>F148+F146</f>
        <v>0</v>
      </c>
      <c r="H150" s="87"/>
      <c r="I150" s="85"/>
    </row>
  </sheetData>
  <customSheetViews>
    <customSheetView guid="{576643E0-7D6F-4D34-B9FB-2CADBE10825C}" hiddenColumns="1" showRuler="0" topLeftCell="A208">
      <selection activeCell="E234" sqref="E234"/>
      <pageMargins left="0.74803149606299213" right="0.74803149606299213" top="0.98425196850393704" bottom="0.98425196850393704" header="0.51181102362204722" footer="0.51181102362204722"/>
      <printOptions horizontalCentered="1"/>
      <pageSetup paperSize="9" scale="75" orientation="portrait" r:id="rId1"/>
      <headerFooter alignWithMargins="0"/>
    </customSheetView>
    <customSheetView guid="{631A9E17-4841-4695-8374-210D0D837987}" hiddenColumns="1" showRuler="0" topLeftCell="A208">
      <selection activeCell="E234" sqref="E234"/>
      <pageMargins left="0.74803149606299213" right="0.74803149606299213" top="0.98425196850393704" bottom="0.98425196850393704" header="0.51181102362204722" footer="0.51181102362204722"/>
      <printOptions horizontalCentered="1"/>
      <pageSetup paperSize="9" scale="75" orientation="portrait" r:id="rId2"/>
      <headerFooter alignWithMargins="0"/>
    </customSheetView>
  </customSheetViews>
  <phoneticPr fontId="1" type="noConversion"/>
  <conditionalFormatting sqref="E16 E29">
    <cfRule type="cellIs" dxfId="18" priority="50" stopIfTrue="1" operator="equal">
      <formula>0</formula>
    </cfRule>
  </conditionalFormatting>
  <conditionalFormatting sqref="E18:E27">
    <cfRule type="cellIs" dxfId="17" priority="31" stopIfTrue="1" operator="equal">
      <formula>0</formula>
    </cfRule>
  </conditionalFormatting>
  <conditionalFormatting sqref="E32:E33">
    <cfRule type="cellIs" dxfId="16" priority="30" stopIfTrue="1" operator="equal">
      <formula>0</formula>
    </cfRule>
  </conditionalFormatting>
  <conditionalFormatting sqref="E36">
    <cfRule type="cellIs" dxfId="15" priority="29" stopIfTrue="1" operator="equal">
      <formula>0</formula>
    </cfRule>
  </conditionalFormatting>
  <conditionalFormatting sqref="E39:E40">
    <cfRule type="cellIs" dxfId="14" priority="28" stopIfTrue="1" operator="equal">
      <formula>0</formula>
    </cfRule>
  </conditionalFormatting>
  <conditionalFormatting sqref="E42">
    <cfRule type="cellIs" dxfId="13" priority="27" stopIfTrue="1" operator="equal">
      <formula>0</formula>
    </cfRule>
  </conditionalFormatting>
  <conditionalFormatting sqref="E45:E54">
    <cfRule type="cellIs" dxfId="12" priority="23" stopIfTrue="1" operator="equal">
      <formula>0</formula>
    </cfRule>
  </conditionalFormatting>
  <conditionalFormatting sqref="E64">
    <cfRule type="cellIs" dxfId="11" priority="22" stopIfTrue="1" operator="equal">
      <formula>0</formula>
    </cfRule>
  </conditionalFormatting>
  <conditionalFormatting sqref="E70">
    <cfRule type="cellIs" dxfId="10" priority="21" stopIfTrue="1" operator="equal">
      <formula>0</formula>
    </cfRule>
  </conditionalFormatting>
  <conditionalFormatting sqref="E74:E75">
    <cfRule type="cellIs" dxfId="9" priority="20" stopIfTrue="1" operator="equal">
      <formula>0</formula>
    </cfRule>
  </conditionalFormatting>
  <conditionalFormatting sqref="E78">
    <cfRule type="cellIs" dxfId="8" priority="19" stopIfTrue="1" operator="equal">
      <formula>0</formula>
    </cfRule>
  </conditionalFormatting>
  <conditionalFormatting sqref="E81:E93">
    <cfRule type="cellIs" dxfId="7" priority="12" stopIfTrue="1" operator="equal">
      <formula>0</formula>
    </cfRule>
  </conditionalFormatting>
  <conditionalFormatting sqref="E100">
    <cfRule type="cellIs" dxfId="6" priority="11" stopIfTrue="1" operator="equal">
      <formula>0</formula>
    </cfRule>
  </conditionalFormatting>
  <conditionalFormatting sqref="E103">
    <cfRule type="cellIs" dxfId="5" priority="10" stopIfTrue="1" operator="equal">
      <formula>0</formula>
    </cfRule>
  </conditionalFormatting>
  <conditionalFormatting sqref="E106">
    <cfRule type="cellIs" dxfId="4" priority="9" stopIfTrue="1" operator="equal">
      <formula>0</formula>
    </cfRule>
  </conditionalFormatting>
  <conditionalFormatting sqref="E109">
    <cfRule type="cellIs" dxfId="3" priority="8" stopIfTrue="1" operator="equal">
      <formula>0</formula>
    </cfRule>
  </conditionalFormatting>
  <conditionalFormatting sqref="E112">
    <cfRule type="cellIs" dxfId="2" priority="7" stopIfTrue="1" operator="equal">
      <formula>0</formula>
    </cfRule>
  </conditionalFormatting>
  <conditionalFormatting sqref="E115">
    <cfRule type="cellIs" dxfId="1" priority="6" stopIfTrue="1" operator="equal">
      <formula>0</formula>
    </cfRule>
  </conditionalFormatting>
  <conditionalFormatting sqref="E117:E130">
    <cfRule type="cellIs" dxfId="0" priority="1" stopIfTrue="1" operator="equal">
      <formula>0</formula>
    </cfRule>
  </conditionalFormatting>
  <printOptions horizontalCentered="1"/>
  <pageMargins left="0.98425196850393704" right="0.59055118110236227" top="1.1666666666666667" bottom="0.7" header="0.6" footer="0.51181102362204722"/>
  <pageSetup paperSize="9" scale="84" orientation="portrait" r:id="rId3"/>
  <headerFooter alignWithMargins="0">
    <oddHeader>&amp;L&amp;9INVESTITOR: GRAD OSIJEK, F. Kuhača 9, 31000 Osijek, OIB: 30050049642
GRAĐEVINA: Izgradnja dijela nerazvrstane ceste s komunalnom infrastrukturom za potrebe pristupa Gospodarskom centru u Osijeku i rekonstrukcija spoja na postojeću prometnicu "S" cesta</oddHeader>
    <oddFooter>&amp;CTROŠKOVNIK ELEKTRO RADOVA&amp;R&amp;P/&amp;N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BB4E64C075144A97774078E840ADA8" ma:contentTypeVersion="16" ma:contentTypeDescription="Create a new document." ma:contentTypeScope="" ma:versionID="6f06c0b0635c2eb850b701421b46df05">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fdeabc002066ae323d9b97272a8595b3"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8A22B7A7-B053-4605-8031-3E320434F47E}"/>
</file>

<file path=customXml/itemProps2.xml><?xml version="1.0" encoding="utf-8"?>
<ds:datastoreItem xmlns:ds="http://schemas.openxmlformats.org/officeDocument/2006/customXml" ds:itemID="{25CEC2E7-C004-42DC-BB5F-0378F7B20514}"/>
</file>

<file path=customXml/itemProps3.xml><?xml version="1.0" encoding="utf-8"?>
<ds:datastoreItem xmlns:ds="http://schemas.openxmlformats.org/officeDocument/2006/customXml" ds:itemID="{60016EF6-A6F9-4139-B03D-CD2BB3E9150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4</vt:i4>
      </vt:variant>
    </vt:vector>
  </HeadingPairs>
  <TitlesOfParts>
    <vt:vector size="7" baseType="lpstr">
      <vt:lpstr>REKAPITULACIJA</vt:lpstr>
      <vt:lpstr>GRAĐEVINSKI RADOVI </vt:lpstr>
      <vt:lpstr>JAVNA RASVJETA</vt:lpstr>
      <vt:lpstr>REKAPITULACIJA!_Toc465844094</vt:lpstr>
      <vt:lpstr>'JAVNA RASVJETA'!Ispis_naslova</vt:lpstr>
      <vt:lpstr>'JAVNA RASVJETA'!Podrucje_ispisa</vt:lpstr>
      <vt:lpstr>REKAPITULACIJA!Podrucje_ispisa</vt:lpstr>
    </vt:vector>
  </TitlesOfParts>
  <Company>NNS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dc:creator>
  <cp:lastModifiedBy>Vjekoslav Bagarić</cp:lastModifiedBy>
  <cp:lastPrinted>2023-07-19T12:01:17Z</cp:lastPrinted>
  <dcterms:created xsi:type="dcterms:W3CDTF">2005-06-02T18:49:12Z</dcterms:created>
  <dcterms:modified xsi:type="dcterms:W3CDTF">2023-07-21T11:03:41Z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ies>
</file>