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kloby\Downloads\"/>
    </mc:Choice>
  </mc:AlternateContent>
  <xr:revisionPtr revIDLastSave="0" documentId="8_{66D06D93-71AD-4012-AAB9-F957F4BFCB01}" xr6:coauthVersionLast="47" xr6:coauthVersionMax="47" xr10:uidLastSave="{00000000-0000-0000-0000-000000000000}"/>
  <bookViews>
    <workbookView xWindow="57480" yWindow="-120" windowWidth="29040" windowHeight="15840" tabRatio="897" activeTab="4" xr2:uid="{00000000-000D-0000-FFFF-FFFF00000000}"/>
  </bookViews>
  <sheets>
    <sheet name="PODACI" sheetId="1" r:id="rId1"/>
    <sheet name="NASLOVNA" sheetId="43" r:id="rId2"/>
    <sheet name="OPĆI UVJETI" sheetId="44" r:id="rId3"/>
    <sheet name="NASLOVNA_PP" sheetId="37" r:id="rId4"/>
    <sheet name="TROSKOVNIK_PP" sheetId="35" r:id="rId5"/>
  </sheets>
  <externalReferences>
    <externalReference r:id="rId6"/>
    <externalReference r:id="rId7"/>
    <externalReference r:id="rId8"/>
  </externalReferences>
  <definedNames>
    <definedName name="_Fill" localSheetId="1" hidden="1">#REF!</definedName>
    <definedName name="_Fill" localSheetId="3" hidden="1">#REF!</definedName>
    <definedName name="_Fill" localSheetId="2" hidden="1">#REF!</definedName>
    <definedName name="_Fill" localSheetId="4" hidden="1">#REF!</definedName>
    <definedName name="_Fill" hidden="1">#REF!</definedName>
    <definedName name="_Key1" localSheetId="1" hidden="1">#REF!</definedName>
    <definedName name="_Key1" localSheetId="3" hidden="1">#REF!</definedName>
    <definedName name="_Key1" localSheetId="2" hidden="1">#REF!</definedName>
    <definedName name="_Key1" localSheetId="4" hidden="1">#REF!</definedName>
    <definedName name="_Key1" hidden="1">#REF!</definedName>
    <definedName name="_Key2" localSheetId="1" hidden="1">#REF!</definedName>
    <definedName name="_Key2" localSheetId="3" hidden="1">#REF!</definedName>
    <definedName name="_Key2" localSheetId="2" hidden="1">#REF!</definedName>
    <definedName name="_Key2" localSheetId="4" hidden="1">#REF!</definedName>
    <definedName name="_Key2" hidden="1">#REF!</definedName>
    <definedName name="_Sort" localSheetId="1" hidden="1">#REF!</definedName>
    <definedName name="_Sort" localSheetId="3" hidden="1">#REF!</definedName>
    <definedName name="_Sort" localSheetId="2" hidden="1">#REF!</definedName>
    <definedName name="_Sort" localSheetId="4" hidden="1">#REF!</definedName>
    <definedName name="_Sort" hidden="1">#REF!</definedName>
    <definedName name="d">#REF!</definedName>
    <definedName name="PERGOLE" hidden="1">#REF!</definedName>
    <definedName name="POPUST">[1]FAKTORI!$B$2</definedName>
    <definedName name="_xlnm.Print_Area" localSheetId="1">NASLOVNA!$A$1:$T$56</definedName>
    <definedName name="_xlnm.Print_Area" localSheetId="3">NASLOVNA_PP!$A$1:$T$68</definedName>
    <definedName name="_xlnm.Print_Area" localSheetId="2">'OPĆI UVJETI'!$A$1:$K$39</definedName>
    <definedName name="_xlnm.Print_Area" localSheetId="4">TROSKOVNIK_PP!$A$1:$T$107</definedName>
    <definedName name="_xlnm.Print_Titles" localSheetId="3">NASLOVNA_PP!$1:$4</definedName>
    <definedName name="_xlnm.Print_Titles" localSheetId="4">TROSKOVNIK_PP!$1:$6</definedName>
    <definedName name="REALIZACIJA_1997" localSheetId="2">'[2]Osn-Pod'!$E$5</definedName>
    <definedName name="REALIZACIJA_1997">'[3]Osn-Pod'!$E$5</definedName>
    <definedName name="s">#REF!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0" i="35" l="1"/>
  <c r="R16" i="35"/>
  <c r="R71" i="35" l="1"/>
  <c r="R65" i="35"/>
  <c r="R40" i="35"/>
  <c r="R14" i="35"/>
  <c r="F2" i="35"/>
  <c r="R12" i="35"/>
  <c r="R69" i="35"/>
  <c r="R48" i="35" l="1"/>
  <c r="R46" i="35"/>
  <c r="R44" i="35"/>
  <c r="R38" i="35"/>
  <c r="C54" i="37"/>
  <c r="A16" i="43"/>
  <c r="R56" i="35"/>
  <c r="R54" i="35"/>
  <c r="R52" i="35" s="1"/>
  <c r="R42" i="35"/>
  <c r="C89" i="35"/>
  <c r="C87" i="35"/>
  <c r="B54" i="35"/>
  <c r="B56" i="35" s="1"/>
  <c r="B38" i="35"/>
  <c r="B40" i="35" l="1"/>
  <c r="B42" i="35" s="1"/>
  <c r="B44" i="35" s="1"/>
  <c r="B46" i="35" s="1"/>
  <c r="B48" i="35" s="1"/>
  <c r="B50" i="35" s="1"/>
  <c r="R36" i="35"/>
  <c r="P87" i="35" s="1"/>
  <c r="P89" i="35"/>
  <c r="B48" i="43" l="1"/>
  <c r="G32" i="43"/>
  <c r="G31" i="43"/>
  <c r="B63" i="35" l="1"/>
  <c r="B65" i="35" s="1"/>
  <c r="B67" i="35" s="1"/>
  <c r="T4" i="37"/>
  <c r="T4" i="35"/>
  <c r="G27" i="43"/>
  <c r="F2" i="37" s="1"/>
  <c r="G33" i="43"/>
  <c r="B69" i="35" l="1"/>
  <c r="B71" i="35" s="1"/>
  <c r="R10" i="35"/>
  <c r="R8" i="35" s="1"/>
  <c r="R67" i="35"/>
  <c r="R63" i="35"/>
  <c r="C91" i="35"/>
  <c r="F3" i="35"/>
  <c r="G37" i="43"/>
  <c r="G36" i="43"/>
  <c r="R61" i="35" l="1"/>
  <c r="P91" i="35" s="1"/>
  <c r="P85" i="35"/>
  <c r="F3" i="37"/>
  <c r="D17" i="1"/>
  <c r="F4" i="37" s="1"/>
  <c r="P94" i="35" l="1"/>
  <c r="B54" i="43"/>
  <c r="G39" i="43"/>
  <c r="G30" i="43"/>
  <c r="C60" i="37" l="1"/>
  <c r="T3" i="37"/>
  <c r="F1" i="37"/>
  <c r="F4" i="35"/>
  <c r="B10" i="35" l="1"/>
  <c r="B12" i="35" s="1"/>
  <c r="B14" i="35" s="1"/>
  <c r="B16" i="35" s="1"/>
  <c r="C85" i="35" l="1"/>
  <c r="A8" i="35"/>
  <c r="A16" i="35" s="1"/>
  <c r="T3" i="35"/>
  <c r="F1" i="35"/>
  <c r="A12" i="35" l="1"/>
  <c r="A14" i="35"/>
  <c r="A10" i="35"/>
  <c r="A36" i="35" s="1"/>
  <c r="A85" i="35"/>
  <c r="A87" i="35" s="1"/>
  <c r="A89" i="35" s="1"/>
  <c r="A91" i="35" s="1"/>
  <c r="A40" i="35" l="1"/>
  <c r="A50" i="35"/>
  <c r="A48" i="35"/>
  <c r="A46" i="35"/>
  <c r="A44" i="35"/>
  <c r="A42" i="35"/>
  <c r="A38" i="35"/>
  <c r="A52" i="35"/>
  <c r="P96" i="35"/>
  <c r="P98" i="35" s="1"/>
  <c r="A56" i="35" l="1"/>
  <c r="A61" i="35"/>
  <c r="A71" i="35" s="1"/>
  <c r="A54" i="35"/>
  <c r="A69" i="35" l="1"/>
  <c r="A65" i="35"/>
  <c r="A67" i="35"/>
  <c r="A63" i="35"/>
</calcChain>
</file>

<file path=xl/sharedStrings.xml><?xml version="1.0" encoding="utf-8"?>
<sst xmlns="http://schemas.openxmlformats.org/spreadsheetml/2006/main" count="110" uniqueCount="90">
  <si>
    <t xml:space="preserve">  INVESTITOR</t>
  </si>
  <si>
    <t>jed. cijena</t>
  </si>
  <si>
    <t>REKAPITULACIJA</t>
  </si>
  <si>
    <t>Red. br.</t>
  </si>
  <si>
    <t>opis</t>
  </si>
  <si>
    <t>jdm</t>
  </si>
  <si>
    <t xml:space="preserve">kol. </t>
  </si>
  <si>
    <t>ukupna cijena</t>
  </si>
  <si>
    <t xml:space="preserve">SURADNICI </t>
  </si>
  <si>
    <t xml:space="preserve">  GRAĐEVINA</t>
  </si>
  <si>
    <t xml:space="preserve">  SADRŽAJ</t>
  </si>
  <si>
    <t xml:space="preserve">  BROJ  T.D.</t>
  </si>
  <si>
    <t>VODITELJ PROJEKTA</t>
  </si>
  <si>
    <t xml:space="preserve">  PROJEKTANT</t>
  </si>
  <si>
    <t xml:space="preserve">  DIREKTOR</t>
  </si>
  <si>
    <t>DATUM IZRADE</t>
  </si>
  <si>
    <t xml:space="preserve">  ZOP.</t>
  </si>
  <si>
    <t>Tihomir DELIĆ, dipl.ing.građ.</t>
  </si>
  <si>
    <t>PDV (25%)</t>
  </si>
  <si>
    <t>GRAĐEVINA:</t>
  </si>
  <si>
    <t>PROJEKTANT:</t>
  </si>
  <si>
    <t>SVEUKUPNO</t>
  </si>
  <si>
    <t>LOKACIJA:</t>
  </si>
  <si>
    <t>PRIPREMNI RADOVI</t>
  </si>
  <si>
    <t>UKUPNO</t>
  </si>
  <si>
    <t xml:space="preserve">INVESTITOR: </t>
  </si>
  <si>
    <t>INVESTITOR:</t>
  </si>
  <si>
    <t>MJESTO GRADNJE:</t>
  </si>
  <si>
    <t>Direktor:</t>
  </si>
  <si>
    <t>HRVATSKA - CROATIA</t>
  </si>
  <si>
    <t xml:space="preserve">Projektant: </t>
  </si>
  <si>
    <t>Tihomir Delić, dipl.ing.građ.</t>
  </si>
  <si>
    <t>m2</t>
  </si>
  <si>
    <t>Sv.I.Krstitelja 9, 31326 Darda</t>
  </si>
  <si>
    <t>TROŠKOVNIK RADOVA</t>
  </si>
  <si>
    <t>PROJEKTANT</t>
  </si>
  <si>
    <t>kom</t>
  </si>
  <si>
    <t>m3</t>
  </si>
  <si>
    <t>pauš.</t>
  </si>
  <si>
    <t>OSTALI RADOVI</t>
  </si>
  <si>
    <t>GRAD OSIJEK</t>
  </si>
  <si>
    <t>Osijek</t>
  </si>
  <si>
    <t>Franje Kuhača 9</t>
  </si>
  <si>
    <t>OIB: 30050049642</t>
  </si>
  <si>
    <t>RUŠEVNA ZGRADA</t>
  </si>
  <si>
    <t>k.o.Sarvaš k.č.br. 517</t>
  </si>
  <si>
    <t>Sarvaš, Kolodvorska 2</t>
  </si>
  <si>
    <t>TROŠKOVNIK</t>
  </si>
  <si>
    <t>TD-07/2025-TU</t>
  </si>
  <si>
    <t>veljača 2025.</t>
  </si>
  <si>
    <t>Nepoznavanje cjelovitog projekta (nacrti, tehnički opis, program kontrole i osiguranja kakvoće, troškovnik) neće se prihvatiti kao razlog za povišenje jediničnih cijena ili grešaka u izvedbi.</t>
  </si>
  <si>
    <t xml:space="preserve">Obračunavanje radova provodi se prema tehničkim normativima i njihovim dopunama. Za slučaj da opis pojedinih radova u troškovniku po mišljenju izvoditelja ili bilo kojeg zainteresiranog trećeg lica nije potpun, izvoditelj je dužan izvesti radove prema pravilima građenja i postojećim uzancama, odnosno tehničkim uvjetima izvođenja, a da ni s tog naslova nema pravo na bilo kakvu odštetu ili promjenu jedinične cijene dane u troškovniku, osim ako to nije posebnim podneskom naglasio prilikom davanja ponude. 
U slučaju nedovoljno ili nejasno opisanog načina, vrijede obračunavanja prema građevinskim normama iz 1952. godine i njihovim kasnijim dopunama. 
Za sav upotrijebljeni materijal mjerodavne su važeće hrvatske norme (HRN), a u slučaju nepostojanja redoslijedom EN, ISO, IEC, DIN.
</t>
  </si>
  <si>
    <t xml:space="preserve">U jediničnim cijenama ovog troškovnika uključeno je izvršenje svih obveza iz bilo kojeg dijela ili priloga ovog projekta. 
Pojedine stavke troškovnika sadrže troškove za posve dogotovljen rad tj. materijal, pomoćna sredstva kao što su voda, električna struja, alat, oplata, skela ili slično, za svu radnu snagu, za sve pripremne radove kao npr. postavljanje baraka i postrojenja, uključivo s demontažom i otpremom s gradilišta nakon završetka radova, pristupne putove na radilište, ispitivanja materijala, dokazi kvalitete i sl. i za sve troškove koji se pojave u bilo kojem obliku za potrebe gradnje. 
Čišćenje i uređenje gradilišta također je sadržano u jediničnim cijenama.
Izvođač je dužan radove izvesti prema projektnoj dokumentaciji, pravilima struke i važećim zakonima, propisima i normama, te uputama proizvođača materijala i opreme.
</t>
  </si>
  <si>
    <t>Nadzor za čuvanje građevine, gradilišta, svih postrojenja, alata i materijala, kako svoga, tako i ostalih kooperanata, pada u dužnost i na teret izvoditelja radova.</t>
  </si>
  <si>
    <t>Opće napomene uz projektantski troškovnik uklanjanja</t>
  </si>
  <si>
    <t xml:space="preserve">Prije podnošenje ponude izvođač mora pregledati objekt i potpuno se upoznati s postojećim stanjem. Ako utvrdi da neki radovi nisu obuhvaćeni ovim troškovnikom, dužan je iste opisati i ponuditi u svojoj ponudi kao posebno iskazane dodatne stavke. Ukoliko izvođač ne navede u ponudi takve dodatne stavke, smatrati će se da njegova ponuda obuhvaća kompletno rušenje i demontaže uključivo sve potrebne radove, skele, prijevoze, prijenose i transporte, odvoz, raskrčivanje, čišćenje, sva potrebna statička i HTZ osiguranja itd., te se nikakvi dodatni troškovi s tog naslova neće priznavati niti posebno plaćati. Svaka pojedina stavka troškovnika mora u jediničnoj cijeni sadržavati sav potreban rad i materijal, kako je navedeno u opisu stavke.
</t>
  </si>
  <si>
    <t>Eventualne promjene uslijed utvrđenih razlika između predviđenih i potrebnih radova obavezno treba dogovoriti s nadzornim inženjerom te mogu uslijediti samo uz suglasnost projektanta i po odobrenju investitora. 
Isto vrijedi u slučaju pojavljivanja bilo kakvih nepredviđenih okolnosti tijekom građenja.</t>
  </si>
  <si>
    <t>Svi sudionici u gradnji moraju se pridržavati odredbi propisanih Zakonom o gradnji (NN RH 153/13, 20/17, 39/19, 125/19) i Zakonom o prostornom uređenju (NN RH 153/13, 65/17, 114/18, 39/19, 98/19), te svih mjea zaštite pri radu u skladu sa važećim zakonima, propisima i uzancama.</t>
  </si>
  <si>
    <t>Sva rušenja i demontaže treba izvršiti pažljivo kako ne bi došlo do nepotrebnog oštećivanja i rizika.</t>
  </si>
  <si>
    <r>
      <rPr>
        <b/>
        <sz val="11"/>
        <rFont val="Arial CE"/>
        <charset val="238"/>
      </rPr>
      <t>1. OPSEG RADOVA</t>
    </r>
    <r>
      <rPr>
        <sz val="11"/>
        <rFont val="Arial CE"/>
      </rPr>
      <t xml:space="preserve">
Ovim troškovnikom obuhvaćeni su svi pripremni radovi te radovi demontaže i  rušenja.
</t>
    </r>
  </si>
  <si>
    <r>
      <rPr>
        <b/>
        <sz val="11"/>
        <rFont val="Arial CE"/>
        <charset val="238"/>
      </rPr>
      <t>2. TEHNIČKA DOKUMENTACIJA</t>
    </r>
    <r>
      <rPr>
        <sz val="11"/>
        <rFont val="Arial CE"/>
      </rPr>
      <t xml:space="preserve">
Sva tehnička dokumentacija čiji sastav je naveden u elaboratu predstavlja cjelinu i sastavni je dio ugovora o izvođenju radova. 
Bilo što je spomenuto u troškovnicima, a nije prikazano u nacrtima ili je prikazano na nacrtima, a nije spomenuto u troškovnicima smatra se da je obuhvaćeno i u jednom i u drugom. 
U slučaju razlike između nacrta i troškovnika troškovnici su određujući u bilo kojem slučaju  nejasnosti ili razlike u brojevima, nacrtima ili troškovnicima o tome se mora odmah obavijestiti nadzorni inženjer i projektant i zatražiti tumačenje i objašnjenje. 
Traženje takvog tumačenja i objašnjenja ne može ni u kom slučaju poslužiti kao isprika da ne nastavi rad u suglasnosti sa tumačenjem odnosno odlukom odgovornog projektanta i nadzornog organa.
</t>
    </r>
  </si>
  <si>
    <r>
      <rPr>
        <b/>
        <sz val="11"/>
        <rFont val="Arial CE"/>
        <charset val="238"/>
      </rPr>
      <t>4. RUŠENJA</t>
    </r>
    <r>
      <rPr>
        <sz val="11"/>
        <rFont val="Arial CE"/>
      </rPr>
      <t xml:space="preserve">
Prilikom rušenja i demontaža treba pažljivo demontirati građevinske elemente. 
Zdravi građevinski materijal potrebno je očistiti i složiti na deponiju, predočiti investitoru, radi eventualne ponovne ugradnje na novu lokaciju.
Sav materijal koji je demontirani, a mogao bi još poslužiti u neku drugu svrhu, biti će komisijski predan investitoru.
Šutu od rušenja, kao i sav ostali demontirani materijal pažljivo odlagati na za to određeno mjesto na gradilištu.
Izvođač radova po završetku grubih radova treba izvršiti čišćenje te svu šutu odvesti na gradsku deponiju.
Izvođač će tokom trajanja izvedbe uklanjati sve otpatke, smeće i šutu te će isto otpremiti izvan gradilišta na za tu svrhu odobrenu lokaciju i održavati će cijelo gradilište te pločnike i ulice oko gradilišta u urednom i radnom stanju.
Vozila koja će se koristiti za odvoz smeća, šute i otpadaka moraju imati platneni krov (ceradu), a materijal koji se prevozi mora biti poprskani vodom, sve kako bi se spriječilo njegovo rasipanje i raznošenje vjetrom tokom prijevoza do lokaliteta za deponiranje.
</t>
    </r>
  </si>
  <si>
    <t>Po završetku radova svi dijelovi gradilišta bit će ostavljeni u čistom i urednom stanju koje će udovoljiti pregledu i odobrenju nadzornog organa.
Sav preostali materijal, oprema i privremeni objekti bit će uklonjeni sa gradilišta, a površine na kojima su bili postavljeni dovedene su u prijašnje stanje, u stanje predviđeno projektom ili u stanje koje će odobriti nadzorni inženjer, a sve bez prava na posebnu naplatu.</t>
  </si>
  <si>
    <r>
      <rPr>
        <b/>
        <sz val="11"/>
        <rFont val="Arial CE"/>
        <charset val="238"/>
      </rPr>
      <t>3. PRIPREMNI RADOVI, PRIVREMENI OBJEKTI, OPREMA I INSTALACIJE</t>
    </r>
    <r>
      <rPr>
        <sz val="11"/>
        <rFont val="Arial CE"/>
      </rPr>
      <t xml:space="preserve">
Prije početka radova, izvođač je obavezan postaviti i instalirati sve privremene objekte, zaštitne ograde, opremu i instalacije potrebne za normalno izvođenje radova te iste ukloniti s gradilišta nakon završetka radova.
Izvođač je obavezan postaviti i instalirati sve privremene objekte, ograde, zaštite, opremu i instalacije potrebne za normalno izvođenje radova te iste ukloniti sa gradilišta nakon završetka radova.
</t>
    </r>
  </si>
  <si>
    <r>
      <rPr>
        <b/>
        <sz val="11"/>
        <rFont val="Arial CE"/>
        <charset val="238"/>
      </rPr>
      <t>5. NAČIN ZBRINJAVANJA GRAĐEVINSKOG OTPADA</t>
    </r>
    <r>
      <rPr>
        <sz val="11"/>
        <rFont val="Arial CE"/>
      </rPr>
      <t xml:space="preserve">
Sav otpad nastao rušenjem sortirati će se na parceli prema vrsti materijala.
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
Zabranjeno je odvoziti otpad na mjesta koja za to nisu dozvoljena.
Sav otpad prevozi se i odlaže sukladno propisima o otpadu i komunalnom redu.
Moraju se poštivati odnosni propisi o zbrinjavanju posebnog otpada. 
Ukopavanje ili spaljivanje na gradilištu je zabranjeno. 
Zbrinjavanje otpada, mase od rušenja ili građevinskog otpada obuhvaća ponovno iskorištavanje sukladno propisima odnosno potrebnim mjerama skupljanja, transporta, obrade i skladištenja prema propisima i nalozima nadzornog tijela.
Investitor može zahtijevati dokaz o urednom zbrinjavanju otpada.
Nakon rušenja i odvoza otpada i građevinske šute, parcela i zemljište se mora dovesti u uredno stanje, a sa ulične strane javna prometna površina se mora očistiti i dovesti u prvobitno stanje.</t>
    </r>
  </si>
  <si>
    <r>
      <rPr>
        <b/>
        <sz val="11"/>
        <rFont val="Arial CE"/>
        <charset val="238"/>
      </rPr>
      <t xml:space="preserve">Postupak rušenja
</t>
    </r>
    <r>
      <rPr>
        <sz val="11"/>
        <rFont val="Arial CE"/>
        <charset val="238"/>
      </rPr>
      <t>U postupku rušenja – uklanjanja postojećih građevina rad mora biti organiziran tako da se poštuju svi propisi zaštite na radu, a izvršioci – djelatnici moraju biti upoznati s njima i primjenjivati ih u potpunosti.</t>
    </r>
    <r>
      <rPr>
        <sz val="11"/>
        <rFont val="Arial CE"/>
      </rPr>
      <t xml:space="preserve">
Mora se povesti zaštita prema susjednim objektima i prolaznicima, u protivnom sve eventualno nastale štete zbog ne pridržavanja istog snosi izvođač.
Postupak rušenja započet će:
a) isključivanjem elektroinstalacija, telefona, plinskih instalacija i vodovoda, s tim da se u neposrednoj blizini osigura dobava vode (polijevanje šute). 
Isključivanje infrastrukturnih priključaka mora izvesti ovlaštena pravna osoba,
b) demontažom svih predmeta i opreme, kao prozora, vrata, sanitarne opreme i slično 
c) rušenje konstrukcije izvršit će se strojno i ručno, odozgo prema dolje, s posebnom pažnjom da ne dođe do urušavanja dijelova konstrukcije,
d) da se izbjegne zagađivanje okoliša prašinom, neophodno je povremeno polijevanje vodom, sa gradilišta se materijal koji se neće koristiti, te šuta, mora sukcesivno odvoziti na gradsku deponiju. Pristup i eventualna evakuacija sa građevine i prostora neposredno uz nju mora u svim fazama rada biti nesmetana.</t>
    </r>
  </si>
  <si>
    <r>
      <t xml:space="preserve">Isključivanje instalacija
</t>
    </r>
    <r>
      <rPr>
        <sz val="11"/>
        <rFont val="Arial"/>
        <family val="2"/>
      </rPr>
      <t>Isključivanje elektroinstalacija, telefonske instalacije, plinske instalacije, vodovoda i kanalizacije, s tim da se u neposrednoj blizini osigura dobava vode (polijevanje šute).Isključivanje infrastrukturnih priključaka mora izvesti ovlaštena pravna osoba.
Stavka podrazumijeva sve radnje na odspajanju navedenih instalacija iz distribucijske mreže navedenih distributera uključivo plaćanje svih naknada i taksi. Odspajanje se vrši na način da se blindiraju svi dovodi u kontrolnih šahtovima, glavnim napojnim vodovima uključivo sav spojni i pričvrsni materijal.</t>
    </r>
  </si>
  <si>
    <t xml:space="preserve">Doprema i postava zaštitne gradilišne ograde visine 2,0 m komplet s držačima koji spriječavaju pad ograde. Ograda se izvodi od pocinčanih čeličnih okvira s ispunom od profiliranog čeličnog lima ili zaštitnom jutenom tkaninom. 
Funkcija ograde je da osigura vizualnu zaštitu izvođenja radova te da spriječi nekontrolirani pristup osoba u gradilišni prostor.
</t>
  </si>
  <si>
    <t>m'</t>
  </si>
  <si>
    <t>kpl.</t>
  </si>
  <si>
    <t xml:space="preserve">Doprema i postava likovne gradilišne signalizacije koja označava opasnosti od izvođenja radova na rušenju te prometne signalizacije organizacije gradilišnog prometa sa lokalnom prometnicom - Kolodvorska ulica.
</t>
  </si>
  <si>
    <t>DEMONTAŽA I RAZGRAĐIVANJE</t>
  </si>
  <si>
    <t>Demontaža pokrova stambene i gospodarske građevine od utorenog glinenog crijepa, komplet s odvozom na deponiju.   
Radnici na demontaži moraju koristiti sve mjera zaštite zdravlja i sigurnosti uz obveznu uporabu posebne zaštitne opreme sukladno posebnim propisima zaštite na radu. 
Stavka uključuje plaćanje naknade za trajno zbrinjavanje i deponiranje ovlaštenim tvrtkama za trajno zbrinjavanje sa plaćanjem naknade.</t>
  </si>
  <si>
    <t xml:space="preserve">Demontaža svih opšava i limarije na gospodarskoj građevini od drvenog daščanog opšava, komplet sa utovarom i odvozom na trajnu deponiju uključivo plaćanje naknade za zbrinjavanje otpada.  </t>
  </si>
  <si>
    <t xml:space="preserve">Demontaža vanjske i unutarnje stolarije stambene i gospodarske građevine, komplet sa prijenosom na gradilišnu deponiju, utovar u vozilo i odvoz na trajnu deponiju uključivo sve naknade i pristojbe te razgrađivanja ostakljenih djelova stolarije. </t>
  </si>
  <si>
    <t xml:space="preserve">Demontaža sanitarnih uređaja sa utovarom i prijenosom na gradilišnu deponiju i nadalje na ovlaštenu deponiju grada Osijeka s plaćanjem naknade za odlaganje otpada </t>
  </si>
  <si>
    <t>RUŠENJA KONSTRUKCIJE</t>
  </si>
  <si>
    <t>Demontaža stropne konstrukcije podruma i prizemlja sa svim slojevima građevine izvedene od hrastove građe kompletno sa svim spojnim i pričvrsnim priborom.
Građa se ručno odspaja, prenosi i deponira na gradilištu. 
Prilikom demontaže odvaja se dobra od dotrajale građe. 
Dotrajala građa utovaruje se i odvozi na trajnu deponiju uključivo plaćanje naknade za trajno zbrinjavanje otpada. 
U cijeni demontaže su svi slojevi stropne konstrukcije , letve, daščani opšavi, palisada, itd.</t>
  </si>
  <si>
    <t>Strojno rušenje nosivih i pregradnih zidova od pune opeke podruma i prizemlja građevine stambene građevine, debljine 15-55,uključivo dimnjaka od pune opeke od kote prizemlja do vrha ,uključivo podne ploče i trakaste temelje prizemnog dijela građevine,  komplet sa usitnjavanjem elemenata s utovarom i odvozom na trajnu ovlaštenu deponiju uključivo plaćanje naknade za zbrinjavanje otpada .
U cijenu odvoza uračunati koeficijent rastresitosti. Obračun po m3 u izvedenom stanju</t>
  </si>
  <si>
    <t xml:space="preserve">Nabava, doprema i ugradnja nasipnog materijala - pijeska granulacije 0-4 mm za nasipavanje građevne jame podruma, sa dopremom i ugradnjom u slojevima debljine 40cm uključivo valjanje i zbijanje ugrađenih slojeva. 
Na mjestu razgrađenog podruma ugrađuje se zamjenski materijal konstruktivne postojanosti. </t>
  </si>
  <si>
    <r>
      <rPr>
        <b/>
        <sz val="11"/>
        <rFont val="Arial"/>
        <family val="2"/>
      </rPr>
      <t>Čelični stupovi ograde</t>
    </r>
    <r>
      <rPr>
        <sz val="11"/>
        <rFont val="Arial"/>
        <family val="2"/>
        <charset val="238"/>
      </rPr>
      <t xml:space="preserve">
Nabava, doprema i postava čeličnih stupova Ø
50/3 mm za zaštitnu mrežu visine 2,0 m, sa
antikorozivnom zaštitom koja se sastoji od 2 sloja
temelja i 2 završna sloja premaza u zelenoj boji
prema izboru investitora. 
Stupovi anker pločama uronjeni u betonski temelj 30x30x40cm.
U donjem dijelu stup je pojačan kosnicima od čelika  U cijenu je uključen sav rad, oprema,
materijal, i ostalo potrebno za završetak posla.
Obračun po stupu.</t>
    </r>
  </si>
  <si>
    <t>U Dardi,  veljača 2025.</t>
  </si>
  <si>
    <t xml:space="preserve">Nabava, doprema i ugradnja nasipnog materijala - zemlje I. klase za planiranje područja zahvata nakon završetka radova. </t>
  </si>
  <si>
    <t xml:space="preserve">Čiščenje terena od raslinja i grmova promjera stabla do 10-cm   sa utovarom i odvozom na građevinsku deponiju udaljenosti do 10 km. U cijenu uračunato kompletno uklanjanje, sa rezanjem grana i eventualnim sječenjem na metrice radi lakše manipulacije i prikupljanje, te odvoz na deponiju. 
</t>
  </si>
  <si>
    <t xml:space="preserve">Odvoz šute - srušenih dijelova građevine zatečenih na lokaciji zahvata  komplet sa prijenosom, utovar u vozilo i odvoz na trajnu deponiju uključivo sve naknade i pristojbe potrebne za odlaganje iste. </t>
  </si>
  <si>
    <t xml:space="preserve">Demontaža daske i letve sa krovišta, komplet s odvozom na deponiju.   
U cijeni demontaže su svi slojevi - letve, daščani opšavi, palisada, itd.
Radnici na demontaži moraju koristiti sve mjera zaštite zdravlja i sigurnosti uz obveznu uporabu posebne zaštitne opreme sukladno posebnim propisima zaštite na radu. 
Stavka uključuje plaćanje naknade za trajno zbrinjavanje i deponiranje ovlaštenim tvrtkama za trajno zbrinjavanje sa plaćanjem naknade.
</t>
  </si>
  <si>
    <t>Demontaža krovne konstrukcije stambene i gospodarske građevine izvedene od hrastove građe kompletno sa svim spojnim i pričvrsnim priborom.
Građa se ručno odspaja, prenosi i deponira na gradilištu. 
Prilikom demontaže odvaja se dobra od dotrajale građe. 
Dotrajala građa utovaruje se i odvozi na trajnu deponiju uključivo plaćanje naknade za trajno zbrinjavanje otpada. 
U cijeni demontaže su svi slojevi krovne konstrukcije.
Obračun prema tlocrtnoj površini krovišta.</t>
  </si>
  <si>
    <r>
      <rPr>
        <b/>
        <sz val="11"/>
        <rFont val="Arial"/>
        <family val="2"/>
      </rPr>
      <t>Ogradna mreža</t>
    </r>
    <r>
      <rPr>
        <sz val="11"/>
        <rFont val="Arial"/>
        <family val="2"/>
        <charset val="238"/>
      </rPr>
      <t xml:space="preserve">
Nabava, dobava i montaža žičanog pocinčanog univerzalnog pletiva za ogradu. 
Pletivo od pocinčane žice. promjer oka 6 x 6 cm debljina pocinčane žice min 1,9 mm žica je pletena visina, visine 2m.
U cijenu je uključen sav rad, oprema, materijal, i
ostalo potrebno za završetak posla. 
Obračun po m2 mreže.
Zaštitna mreža montira se na postavljene
stupove, a u cijenu je uračunata i čelična užad za
montažu te sav rad, oprema, materijal i ostalo
potrebno za završetak posla. 
Obračun po m2 mreže.</t>
    </r>
  </si>
  <si>
    <r>
      <rPr>
        <b/>
        <sz val="11"/>
        <rFont val="Arial"/>
        <family val="2"/>
      </rPr>
      <t>Ogradna vrata</t>
    </r>
    <r>
      <rPr>
        <sz val="11"/>
        <rFont val="Arial"/>
        <family val="2"/>
        <charset val="238"/>
      </rPr>
      <t xml:space="preserve">
Nabava, doprema i postava čeličnih vrata ograde dimenzija 100x200 cm zaštićeno antikorozivnom zaštitom koja se sastoji od 2 sloja
temelja i 2 završna sloja premaza u zelenoj boji
prema izboru investitora. 
Stupovi anker pločama uronjeni u betonski temelj 30x30x40cm.
Vrata presvučena žičanim pletivom iz stavke 4.4
U cijenu je uključen sav rad, oprema, lokot, lanac
materijal, i ostalo potrebno za završetak posla.
Obračun kompletu vrata.</t>
    </r>
  </si>
  <si>
    <t>Prilikom predaje ponude treba navesti i točan rok, do kada se radovi mogu završiti i to kako rokova za pojedine faze, tako i za potpuno dovršenje. Osim toga treba prilikom predaje ponude predati osim ostalog i pisanu izjavu, da su ponuđaču poznati svi uvjeti te da je spreman da se prema njima nadmeće odnosno preuzima izvedbu radova.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</si>
</sst>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quot;$&quot;* #,##0.00_);_(&quot;$&quot;* \(#,##0.00\);_(&quot;$&quot;* &quot;-&quot;??_);_(@_)"/>
    <numFmt numFmtId="166" formatCode="0.000"/>
    <numFmt numFmtId="167" formatCode="mmm/dd"/>
    <numFmt numFmtId="168" formatCode="#,##0.00\ [$€-1]"/>
  </numFmts>
  <fonts count="40">
    <font>
      <sz val="8"/>
      <name val="Arial CE"/>
    </font>
    <font>
      <sz val="8"/>
      <name val="Arial CE"/>
    </font>
    <font>
      <sz val="7"/>
      <name val="Arial CE"/>
      <family val="2"/>
      <charset val="238"/>
    </font>
    <font>
      <sz val="8"/>
      <name val="Arial CE"/>
      <family val="2"/>
      <charset val="238"/>
    </font>
    <font>
      <sz val="10"/>
      <name val="Arial CE"/>
      <family val="2"/>
      <charset val="238"/>
    </font>
    <font>
      <b/>
      <sz val="6"/>
      <name val="Arial CE"/>
      <family val="2"/>
      <charset val="238"/>
    </font>
    <font>
      <sz val="9"/>
      <name val="Arial CE"/>
      <family val="2"/>
      <charset val="238"/>
    </font>
    <font>
      <sz val="10"/>
      <name val="Arial CE"/>
      <charset val="238"/>
    </font>
    <font>
      <b/>
      <sz val="8"/>
      <name val="Times New Roman CE"/>
      <family val="1"/>
      <charset val="238"/>
    </font>
    <font>
      <sz val="9"/>
      <name val="Arial CE"/>
      <charset val="238"/>
    </font>
    <font>
      <sz val="10"/>
      <name val="Arial CE"/>
    </font>
    <font>
      <sz val="8"/>
      <name val="Arial CE"/>
    </font>
    <font>
      <sz val="11"/>
      <name val="Arial CE"/>
    </font>
    <font>
      <sz val="11"/>
      <name val="Arial"/>
      <family val="2"/>
      <charset val="238"/>
    </font>
    <font>
      <b/>
      <sz val="11"/>
      <name val="Arial"/>
      <family val="2"/>
      <charset val="238"/>
    </font>
    <font>
      <b/>
      <sz val="12"/>
      <name val="Arial"/>
      <family val="2"/>
      <charset val="238"/>
    </font>
    <font>
      <b/>
      <sz val="10"/>
      <name val="Arial"/>
      <family val="2"/>
    </font>
    <font>
      <sz val="10"/>
      <name val="Arial"/>
      <family val="2"/>
      <charset val="238"/>
    </font>
    <font>
      <sz val="9"/>
      <name val="Arial CE"/>
    </font>
    <font>
      <sz val="9"/>
      <name val="Arial"/>
      <family val="2"/>
      <charset val="238"/>
    </font>
    <font>
      <sz val="9"/>
      <name val="Arial"/>
      <family val="2"/>
    </font>
    <font>
      <b/>
      <sz val="16"/>
      <name val="Arial CE"/>
    </font>
    <font>
      <sz val="9"/>
      <name val="Swis721 BlkCn BT"/>
      <family val="2"/>
    </font>
    <font>
      <sz val="9"/>
      <name val="PF Din Text Cond Pro Light"/>
      <charset val="238"/>
    </font>
    <font>
      <sz val="9"/>
      <name val="Tahoma"/>
      <family val="2"/>
      <charset val="238"/>
    </font>
    <font>
      <b/>
      <sz val="10"/>
      <name val="Arial CE"/>
    </font>
    <font>
      <sz val="16"/>
      <name val="Arial CE"/>
    </font>
    <font>
      <sz val="12"/>
      <name val="Arial CE"/>
    </font>
    <font>
      <b/>
      <sz val="12"/>
      <name val="Arial CE"/>
    </font>
    <font>
      <b/>
      <sz val="11"/>
      <name val="Arial CE"/>
    </font>
    <font>
      <sz val="12"/>
      <name val="Arial CE"/>
      <charset val="238"/>
    </font>
    <font>
      <sz val="12"/>
      <name val="Arial CE"/>
      <family val="2"/>
      <charset val="238"/>
    </font>
    <font>
      <b/>
      <sz val="12"/>
      <name val="Arial CE"/>
      <family val="2"/>
      <charset val="238"/>
    </font>
    <font>
      <sz val="12"/>
      <name val="Swis721 BlkCn BT"/>
      <family val="2"/>
      <charset val="238"/>
    </font>
    <font>
      <b/>
      <sz val="12"/>
      <name val="Arial CE"/>
      <charset val="238"/>
    </font>
    <font>
      <sz val="11"/>
      <name val="Arial"/>
      <family val="2"/>
    </font>
    <font>
      <b/>
      <sz val="11"/>
      <name val="Arial"/>
      <family val="2"/>
    </font>
    <font>
      <sz val="14"/>
      <name val="Arial CE"/>
    </font>
    <font>
      <b/>
      <sz val="11"/>
      <name val="Arial CE"/>
      <charset val="238"/>
    </font>
    <font>
      <sz val="11"/>
      <name val="Arial CE"/>
      <charset val="238"/>
    </font>
  </fonts>
  <fills count="3">
    <fill>
      <patternFill patternType="none"/>
    </fill>
    <fill>
      <patternFill patternType="gray125"/>
    </fill>
    <fill>
      <patternFill patternType="solid">
        <fgColor theme="0" tint="-0.34998626667073579"/>
        <bgColor indexed="64"/>
      </patternFill>
    </fill>
  </fills>
  <borders count="9">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8">
    <xf numFmtId="0" fontId="0" fillId="0" borderId="0"/>
    <xf numFmtId="165" fontId="1" fillId="0" borderId="0" applyFont="0" applyFill="0" applyBorder="0" applyAlignment="0" applyProtection="0"/>
    <xf numFmtId="0" fontId="7" fillId="0" borderId="0"/>
    <xf numFmtId="0" fontId="1" fillId="0" borderId="0"/>
    <xf numFmtId="0" fontId="17" fillId="0" borderId="0"/>
    <xf numFmtId="164" fontId="17" fillId="0" borderId="0" applyFont="0" applyFill="0" applyBorder="0" applyAlignment="0" applyProtection="0"/>
    <xf numFmtId="164" fontId="13" fillId="0" borderId="0" applyFont="0" applyFill="0" applyBorder="0" applyAlignment="0" applyProtection="0"/>
    <xf numFmtId="0" fontId="13" fillId="0" borderId="0"/>
    <xf numFmtId="0" fontId="17" fillId="0" borderId="0"/>
    <xf numFmtId="0" fontId="7" fillId="0" borderId="0"/>
    <xf numFmtId="0" fontId="1" fillId="0" borderId="0"/>
    <xf numFmtId="0" fontId="23" fillId="0" borderId="0">
      <alignment vertical="top" wrapText="1"/>
    </xf>
    <xf numFmtId="0" fontId="17" fillId="0" borderId="0"/>
    <xf numFmtId="0" fontId="24" fillId="0" borderId="0">
      <alignment vertical="top" wrapText="1"/>
    </xf>
    <xf numFmtId="0" fontId="17" fillId="0" borderId="0"/>
    <xf numFmtId="0" fontId="17" fillId="0" borderId="0"/>
    <xf numFmtId="0" fontId="17" fillId="0" borderId="0"/>
    <xf numFmtId="0" fontId="1" fillId="0" borderId="0"/>
  </cellStyleXfs>
  <cellXfs count="163">
    <xf numFmtId="0" fontId="0" fillId="0" borderId="0" xfId="0"/>
    <xf numFmtId="0" fontId="0" fillId="0" borderId="0" xfId="0" applyAlignment="1">
      <alignment vertical="center"/>
    </xf>
    <xf numFmtId="0" fontId="7" fillId="0" borderId="0" xfId="2"/>
    <xf numFmtId="0" fontId="1" fillId="0" borderId="0" xfId="0" applyFont="1" applyAlignment="1">
      <alignment vertical="center"/>
    </xf>
    <xf numFmtId="166" fontId="3" fillId="0" borderId="0" xfId="0" applyNumberFormat="1" applyFont="1" applyAlignment="1">
      <alignment horizontal="left" vertical="center"/>
    </xf>
    <xf numFmtId="0" fontId="3" fillId="0" borderId="0" xfId="2" applyFont="1"/>
    <xf numFmtId="0" fontId="8" fillId="0" borderId="0" xfId="3" applyFont="1" applyAlignment="1">
      <alignment horizontal="center" vertical="center"/>
    </xf>
    <xf numFmtId="0" fontId="5" fillId="0" borderId="0" xfId="3" applyFont="1" applyAlignment="1">
      <alignment horizontal="left"/>
    </xf>
    <xf numFmtId="0" fontId="5" fillId="0" borderId="0" xfId="3" applyFont="1" applyAlignment="1">
      <alignment horizontal="right"/>
    </xf>
    <xf numFmtId="0" fontId="4" fillId="0" borderId="0" xfId="2" applyFont="1" applyAlignment="1">
      <alignment horizontal="left"/>
    </xf>
    <xf numFmtId="0" fontId="10" fillId="0" borderId="0" xfId="3" applyFont="1"/>
    <xf numFmtId="0" fontId="10" fillId="0" borderId="0" xfId="0" applyFont="1"/>
    <xf numFmtId="0" fontId="11" fillId="0" borderId="0" xfId="0" applyFont="1"/>
    <xf numFmtId="4" fontId="10" fillId="0" borderId="0" xfId="0" applyNumberFormat="1" applyFont="1"/>
    <xf numFmtId="4" fontId="10" fillId="0" borderId="0" xfId="0" applyNumberFormat="1" applyFont="1" applyAlignment="1">
      <alignment horizontal="right"/>
    </xf>
    <xf numFmtId="4" fontId="0" fillId="0" borderId="0" xfId="0" applyNumberFormat="1"/>
    <xf numFmtId="4" fontId="0" fillId="0" borderId="0" xfId="0" applyNumberFormat="1" applyAlignment="1">
      <alignment horizontal="right"/>
    </xf>
    <xf numFmtId="0" fontId="4" fillId="0" borderId="0" xfId="2" applyFont="1"/>
    <xf numFmtId="4" fontId="12" fillId="0" borderId="0" xfId="0" applyNumberFormat="1" applyFont="1"/>
    <xf numFmtId="0" fontId="13" fillId="0" borderId="0" xfId="0" applyFont="1"/>
    <xf numFmtId="4" fontId="13" fillId="0" borderId="0" xfId="0" applyNumberFormat="1" applyFont="1"/>
    <xf numFmtId="1" fontId="13" fillId="0" borderId="0" xfId="0" applyNumberFormat="1" applyFont="1" applyAlignment="1">
      <alignment vertical="top"/>
    </xf>
    <xf numFmtId="0" fontId="10" fillId="0" borderId="0" xfId="0" applyFont="1" applyAlignment="1">
      <alignment horizontal="right" vertical="top"/>
    </xf>
    <xf numFmtId="0" fontId="0" fillId="0" borderId="0" xfId="0" applyAlignment="1">
      <alignment horizontal="right" vertical="top"/>
    </xf>
    <xf numFmtId="0" fontId="9" fillId="0" borderId="0" xfId="2" applyFont="1"/>
    <xf numFmtId="0" fontId="3" fillId="0" borderId="0" xfId="3" applyFont="1"/>
    <xf numFmtId="0" fontId="3" fillId="0" borderId="0" xfId="3" applyFont="1" applyAlignment="1">
      <alignment horizontal="left"/>
    </xf>
    <xf numFmtId="0" fontId="3" fillId="0" borderId="0" xfId="3" applyFont="1" applyAlignment="1">
      <alignment vertical="center"/>
    </xf>
    <xf numFmtId="0" fontId="2" fillId="0" borderId="0" xfId="3" applyFont="1" applyAlignment="1">
      <alignment horizontal="left" vertical="center"/>
    </xf>
    <xf numFmtId="4" fontId="3" fillId="0" borderId="0" xfId="3" applyNumberFormat="1" applyFont="1"/>
    <xf numFmtId="4" fontId="11" fillId="0" borderId="0" xfId="0" applyNumberFormat="1" applyFont="1"/>
    <xf numFmtId="0" fontId="13" fillId="0" borderId="0" xfId="0" applyFont="1" applyAlignment="1">
      <alignment horizontal="center" vertical="top"/>
    </xf>
    <xf numFmtId="0" fontId="13" fillId="0" borderId="0" xfId="0" applyFont="1" applyAlignment="1">
      <alignment horizontal="center" shrinkToFit="1"/>
    </xf>
    <xf numFmtId="0" fontId="3" fillId="0" borderId="0" xfId="3" applyFont="1" applyAlignment="1">
      <alignment horizontal="left" vertical="center"/>
    </xf>
    <xf numFmtId="0" fontId="12" fillId="0" borderId="0" xfId="0" applyFont="1" applyAlignment="1">
      <alignment horizontal="left"/>
    </xf>
    <xf numFmtId="0" fontId="13" fillId="0" borderId="0" xfId="0" applyFont="1" applyAlignment="1">
      <alignment horizontal="left"/>
    </xf>
    <xf numFmtId="0" fontId="10" fillId="0" borderId="0" xfId="0" applyFont="1" applyAlignment="1">
      <alignment horizontal="left"/>
    </xf>
    <xf numFmtId="0" fontId="0" fillId="0" borderId="0" xfId="0" applyAlignment="1">
      <alignment horizontal="left"/>
    </xf>
    <xf numFmtId="0" fontId="16" fillId="0" borderId="0" xfId="0" applyFont="1"/>
    <xf numFmtId="0" fontId="16" fillId="0" borderId="0" xfId="0" applyFont="1" applyAlignment="1">
      <alignment horizontal="right"/>
    </xf>
    <xf numFmtId="0" fontId="16" fillId="0" borderId="2" xfId="0" applyFont="1" applyBorder="1"/>
    <xf numFmtId="0" fontId="3" fillId="0" borderId="2" xfId="3" applyFont="1" applyBorder="1"/>
    <xf numFmtId="0" fontId="16" fillId="0" borderId="2" xfId="0" applyFont="1" applyBorder="1" applyAlignment="1">
      <alignment horizontal="right"/>
    </xf>
    <xf numFmtId="4" fontId="13" fillId="0" borderId="0" xfId="0" applyNumberFormat="1" applyFont="1" applyAlignment="1">
      <alignment horizontal="right"/>
    </xf>
    <xf numFmtId="165" fontId="10" fillId="0" borderId="1" xfId="1" applyFont="1" applyBorder="1" applyAlignment="1">
      <alignment horizontal="center" vertical="center"/>
    </xf>
    <xf numFmtId="0" fontId="4" fillId="0" borderId="0" xfId="9" applyFont="1"/>
    <xf numFmtId="0" fontId="16" fillId="0" borderId="0" xfId="0" applyFont="1" applyAlignment="1">
      <alignment shrinkToFit="1"/>
    </xf>
    <xf numFmtId="0" fontId="16" fillId="0" borderId="2" xfId="0" applyFont="1" applyBorder="1" applyAlignment="1">
      <alignment shrinkToFit="1"/>
    </xf>
    <xf numFmtId="0" fontId="3" fillId="0" borderId="0" xfId="3" applyFont="1" applyAlignment="1">
      <alignment shrinkToFit="1"/>
    </xf>
    <xf numFmtId="4" fontId="12" fillId="0" borderId="0" xfId="0" applyNumberFormat="1" applyFont="1" applyAlignment="1">
      <alignment shrinkToFit="1"/>
    </xf>
    <xf numFmtId="4" fontId="13" fillId="0" borderId="0" xfId="0" applyNumberFormat="1" applyFont="1" applyAlignment="1">
      <alignment shrinkToFit="1"/>
    </xf>
    <xf numFmtId="4" fontId="10" fillId="0" borderId="0" xfId="0" applyNumberFormat="1" applyFont="1" applyAlignment="1">
      <alignment shrinkToFit="1"/>
    </xf>
    <xf numFmtId="4" fontId="0" fillId="0" borderId="0" xfId="0" applyNumberFormat="1" applyAlignment="1">
      <alignment shrinkToFit="1"/>
    </xf>
    <xf numFmtId="0" fontId="4" fillId="0" borderId="0" xfId="9" applyFont="1" applyAlignment="1">
      <alignment horizontal="left"/>
    </xf>
    <xf numFmtId="0" fontId="9" fillId="0" borderId="0" xfId="9" applyFont="1"/>
    <xf numFmtId="0" fontId="6" fillId="0" borderId="0" xfId="3" applyFont="1"/>
    <xf numFmtId="0" fontId="18" fillId="0" borderId="0" xfId="0" applyFont="1"/>
    <xf numFmtId="0" fontId="19" fillId="0" borderId="0" xfId="0" applyFont="1"/>
    <xf numFmtId="4" fontId="20" fillId="0" borderId="0" xfId="0" applyNumberFormat="1" applyFont="1" applyAlignment="1">
      <alignment horizontal="right"/>
    </xf>
    <xf numFmtId="0" fontId="21" fillId="0" borderId="0" xfId="0" applyFont="1" applyAlignment="1">
      <alignment horizontal="right" vertical="top"/>
    </xf>
    <xf numFmtId="0" fontId="21" fillId="0" borderId="0" xfId="0" applyFont="1"/>
    <xf numFmtId="0" fontId="0" fillId="0" borderId="0" xfId="0" applyAlignment="1">
      <alignment horizontal="right"/>
    </xf>
    <xf numFmtId="0" fontId="22" fillId="0" borderId="0" xfId="0" applyFont="1"/>
    <xf numFmtId="0" fontId="18" fillId="0" borderId="0" xfId="3" applyFont="1"/>
    <xf numFmtId="4" fontId="19" fillId="0" borderId="0" xfId="0" applyNumberFormat="1" applyFont="1"/>
    <xf numFmtId="0" fontId="13" fillId="0" borderId="2" xfId="0" applyFont="1" applyBorder="1"/>
    <xf numFmtId="0" fontId="15" fillId="0" borderId="2" xfId="0" applyFont="1" applyBorder="1" applyAlignment="1">
      <alignment horizontal="left"/>
    </xf>
    <xf numFmtId="0" fontId="13" fillId="0" borderId="2" xfId="0" applyFont="1" applyBorder="1" applyAlignment="1">
      <alignment horizontal="left"/>
    </xf>
    <xf numFmtId="4" fontId="13" fillId="0" borderId="2" xfId="0" applyNumberFormat="1" applyFont="1" applyBorder="1"/>
    <xf numFmtId="0" fontId="0" fillId="0" borderId="0" xfId="0" applyAlignment="1">
      <alignment horizontal="right" wrapText="1"/>
    </xf>
    <xf numFmtId="0" fontId="13" fillId="2" borderId="2" xfId="0" applyFont="1" applyFill="1" applyBorder="1" applyAlignment="1">
      <alignment horizontal="left"/>
    </xf>
    <xf numFmtId="0" fontId="15" fillId="2" borderId="2" xfId="0" applyFont="1" applyFill="1" applyBorder="1"/>
    <xf numFmtId="0" fontId="13" fillId="2" borderId="2" xfId="0" applyFont="1" applyFill="1" applyBorder="1"/>
    <xf numFmtId="0" fontId="15" fillId="2" borderId="2" xfId="0" applyFont="1" applyFill="1" applyBorder="1" applyAlignment="1">
      <alignment horizontal="left"/>
    </xf>
    <xf numFmtId="4" fontId="13" fillId="2" borderId="2" xfId="0" applyNumberFormat="1" applyFont="1" applyFill="1" applyBorder="1"/>
    <xf numFmtId="2" fontId="13" fillId="2" borderId="2" xfId="0" applyNumberFormat="1" applyFont="1" applyFill="1" applyBorder="1" applyAlignment="1">
      <alignment horizontal="right" shrinkToFit="1"/>
    </xf>
    <xf numFmtId="4" fontId="13" fillId="0" borderId="0" xfId="0" applyNumberFormat="1" applyFont="1" applyAlignment="1">
      <alignment horizontal="right" shrinkToFit="1"/>
    </xf>
    <xf numFmtId="1" fontId="14" fillId="0" borderId="2" xfId="0" applyNumberFormat="1" applyFont="1" applyBorder="1"/>
    <xf numFmtId="0" fontId="14" fillId="0" borderId="2" xfId="0" applyFont="1" applyBorder="1" applyAlignment="1">
      <alignment horizontal="left"/>
    </xf>
    <xf numFmtId="0" fontId="14" fillId="0" borderId="2" xfId="0" applyFont="1" applyBorder="1"/>
    <xf numFmtId="4" fontId="14" fillId="0" borderId="0" xfId="0" applyNumberFormat="1" applyFont="1" applyAlignment="1">
      <alignment shrinkToFit="1"/>
    </xf>
    <xf numFmtId="4" fontId="14" fillId="0" borderId="0" xfId="0" applyNumberFormat="1" applyFont="1"/>
    <xf numFmtId="4" fontId="14" fillId="0" borderId="0" xfId="0" applyNumberFormat="1" applyFont="1" applyAlignment="1">
      <alignment horizontal="right"/>
    </xf>
    <xf numFmtId="1" fontId="14" fillId="0" borderId="3" xfId="0" applyNumberFormat="1" applyFont="1" applyBorder="1"/>
    <xf numFmtId="0" fontId="13" fillId="0" borderId="4" xfId="0" applyFont="1" applyBorder="1"/>
    <xf numFmtId="0" fontId="14" fillId="0" borderId="4" xfId="0" applyFont="1" applyBorder="1" applyAlignment="1">
      <alignment horizontal="left"/>
    </xf>
    <xf numFmtId="0" fontId="13" fillId="0" borderId="4" xfId="0" applyFont="1" applyBorder="1" applyAlignment="1">
      <alignment horizontal="left"/>
    </xf>
    <xf numFmtId="4" fontId="13" fillId="0" borderId="4" xfId="0" applyNumberFormat="1" applyFont="1" applyBorder="1"/>
    <xf numFmtId="4" fontId="14" fillId="0" borderId="2" xfId="0" applyNumberFormat="1" applyFont="1" applyBorder="1" applyAlignment="1">
      <alignment horizontal="right"/>
    </xf>
    <xf numFmtId="4" fontId="14" fillId="0" borderId="2" xfId="0" applyNumberFormat="1" applyFont="1" applyBorder="1" applyAlignment="1">
      <alignment horizontal="right" shrinkToFit="1"/>
    </xf>
    <xf numFmtId="0" fontId="25" fillId="0" borderId="0" xfId="17" applyFont="1"/>
    <xf numFmtId="0" fontId="1" fillId="0" borderId="0" xfId="17"/>
    <xf numFmtId="0" fontId="25" fillId="0" borderId="2" xfId="17" applyFont="1" applyBorder="1"/>
    <xf numFmtId="0" fontId="1" fillId="0" borderId="2" xfId="17" applyBorder="1"/>
    <xf numFmtId="0" fontId="1" fillId="0" borderId="8" xfId="17" applyBorder="1"/>
    <xf numFmtId="0" fontId="21" fillId="0" borderId="0" xfId="17" applyFont="1" applyAlignment="1">
      <alignment horizontal="left"/>
    </xf>
    <xf numFmtId="0" fontId="26" fillId="0" borderId="0" xfId="17" applyFont="1"/>
    <xf numFmtId="0" fontId="21" fillId="0" borderId="0" xfId="17" applyFont="1"/>
    <xf numFmtId="0" fontId="10" fillId="0" borderId="0" xfId="17" applyFont="1"/>
    <xf numFmtId="0" fontId="13" fillId="0" borderId="0" xfId="0" applyFont="1" applyAlignment="1">
      <alignment horizontal="justify" vertical="top" wrapText="1"/>
    </xf>
    <xf numFmtId="0" fontId="13" fillId="0" borderId="0" xfId="0" applyFont="1" applyAlignment="1">
      <alignment horizontal="left" vertical="top" wrapText="1"/>
    </xf>
    <xf numFmtId="0" fontId="15" fillId="0" borderId="0" xfId="0" applyFont="1"/>
    <xf numFmtId="0" fontId="15" fillId="0" borderId="0" xfId="0" applyFont="1" applyAlignment="1">
      <alignment horizontal="left"/>
    </xf>
    <xf numFmtId="2" fontId="13" fillId="0" borderId="0" xfId="0" applyNumberFormat="1" applyFont="1" applyAlignment="1">
      <alignment horizontal="right" shrinkToFit="1"/>
    </xf>
    <xf numFmtId="4" fontId="14" fillId="0" borderId="0" xfId="0" applyNumberFormat="1" applyFont="1" applyAlignment="1">
      <alignment horizontal="right" shrinkToFit="1"/>
    </xf>
    <xf numFmtId="0" fontId="27" fillId="0" borderId="0" xfId="17" applyFont="1"/>
    <xf numFmtId="0" fontId="28" fillId="0" borderId="0" xfId="17" applyFont="1"/>
    <xf numFmtId="49" fontId="28" fillId="0" borderId="0" xfId="17" applyNumberFormat="1" applyFont="1"/>
    <xf numFmtId="0" fontId="28" fillId="0" borderId="0" xfId="17" quotePrefix="1" applyFont="1"/>
    <xf numFmtId="0" fontId="27" fillId="0" borderId="0" xfId="17" applyFont="1" applyAlignment="1">
      <alignment horizontal="left"/>
    </xf>
    <xf numFmtId="0" fontId="28" fillId="0" borderId="0" xfId="17" applyFont="1" applyAlignment="1">
      <alignment horizontal="left"/>
    </xf>
    <xf numFmtId="0" fontId="30" fillId="0" borderId="0" xfId="0" applyFont="1"/>
    <xf numFmtId="0" fontId="31" fillId="0" borderId="0" xfId="0" applyFont="1"/>
    <xf numFmtId="0" fontId="31" fillId="0" borderId="0" xfId="0" applyFont="1" applyAlignment="1">
      <alignment horizontal="left"/>
    </xf>
    <xf numFmtId="0" fontId="30" fillId="0" borderId="0" xfId="10" applyFont="1"/>
    <xf numFmtId="0" fontId="32" fillId="0" borderId="0" xfId="0" applyFont="1" applyAlignment="1">
      <alignment horizontal="center"/>
    </xf>
    <xf numFmtId="0" fontId="33" fillId="0" borderId="0" xfId="0" applyFont="1"/>
    <xf numFmtId="0" fontId="31" fillId="0" borderId="0" xfId="0" applyFont="1" applyAlignment="1">
      <alignment horizontal="right"/>
    </xf>
    <xf numFmtId="0" fontId="34" fillId="0" borderId="0" xfId="0" applyFont="1" applyAlignment="1">
      <alignment horizontal="left"/>
    </xf>
    <xf numFmtId="168" fontId="14" fillId="0" borderId="2" xfId="0" applyNumberFormat="1" applyFont="1" applyBorder="1" applyAlignment="1">
      <alignment horizontal="right"/>
    </xf>
    <xf numFmtId="168" fontId="14" fillId="0" borderId="0" xfId="0" applyNumberFormat="1" applyFont="1" applyAlignment="1">
      <alignment shrinkToFit="1"/>
    </xf>
    <xf numFmtId="168" fontId="14" fillId="0" borderId="0" xfId="0" applyNumberFormat="1" applyFont="1"/>
    <xf numFmtId="168" fontId="14" fillId="0" borderId="0" xfId="0" applyNumberFormat="1" applyFont="1" applyAlignment="1">
      <alignment horizontal="right"/>
    </xf>
    <xf numFmtId="168" fontId="14" fillId="0" borderId="2" xfId="0" applyNumberFormat="1" applyFont="1" applyBorder="1" applyAlignment="1">
      <alignment horizontal="right" shrinkToFit="1"/>
    </xf>
    <xf numFmtId="4" fontId="29" fillId="0" borderId="0" xfId="0" applyNumberFormat="1" applyFont="1"/>
    <xf numFmtId="0" fontId="13" fillId="0" borderId="0" xfId="0" quotePrefix="1" applyFont="1" applyAlignment="1">
      <alignment horizontal="left" vertical="top" wrapText="1"/>
    </xf>
    <xf numFmtId="1" fontId="15" fillId="2" borderId="2" xfId="0" applyNumberFormat="1" applyFont="1" applyFill="1" applyBorder="1"/>
    <xf numFmtId="1" fontId="13" fillId="0" borderId="0" xfId="0" applyNumberFormat="1" applyFont="1" applyAlignment="1">
      <alignment horizontal="center" vertical="top"/>
    </xf>
    <xf numFmtId="0" fontId="21" fillId="0" borderId="0" xfId="17" quotePrefix="1" applyFont="1" applyAlignment="1">
      <alignment horizontal="left"/>
    </xf>
    <xf numFmtId="0" fontId="35" fillId="0" borderId="0" xfId="0" applyFont="1" applyAlignment="1">
      <alignment horizontal="left" vertical="top" wrapText="1"/>
    </xf>
    <xf numFmtId="0" fontId="37" fillId="0" borderId="0" xfId="0" applyFont="1"/>
    <xf numFmtId="0" fontId="27" fillId="0" borderId="0" xfId="0" applyFont="1"/>
    <xf numFmtId="0" fontId="6" fillId="0" borderId="0" xfId="2" applyFont="1" applyAlignment="1">
      <alignment horizontal="left"/>
    </xf>
    <xf numFmtId="167" fontId="4" fillId="0" borderId="0" xfId="2" quotePrefix="1" applyNumberFormat="1" applyFont="1"/>
    <xf numFmtId="0" fontId="0" fillId="0" borderId="0" xfId="0"/>
    <xf numFmtId="0" fontId="12" fillId="0" borderId="0" xfId="0" applyFont="1" applyAlignment="1">
      <alignment horizontal="left" vertical="top" wrapText="1"/>
    </xf>
    <xf numFmtId="0" fontId="12" fillId="0" borderId="0" xfId="0" applyFont="1" applyAlignment="1">
      <alignment horizontal="left" vertical="top"/>
    </xf>
    <xf numFmtId="0" fontId="38" fillId="0" borderId="0" xfId="0" applyFont="1" applyAlignment="1">
      <alignment horizontal="left" vertical="top" wrapText="1"/>
    </xf>
    <xf numFmtId="0" fontId="38" fillId="0" borderId="0" xfId="0" applyFont="1" applyAlignment="1">
      <alignment horizontal="left" vertical="top"/>
    </xf>
    <xf numFmtId="0" fontId="39" fillId="0" borderId="0" xfId="0" applyFont="1" applyAlignment="1">
      <alignment horizontal="left" vertical="top" wrapText="1"/>
    </xf>
    <xf numFmtId="0" fontId="21" fillId="0" borderId="0" xfId="0" applyFont="1" applyAlignment="1">
      <alignment horizontal="center"/>
    </xf>
    <xf numFmtId="0" fontId="13" fillId="0" borderId="0" xfId="0" applyFont="1" applyAlignment="1">
      <alignment horizontal="justify" vertical="top" wrapText="1"/>
    </xf>
    <xf numFmtId="4" fontId="13" fillId="0" borderId="0" xfId="0" applyNumberFormat="1" applyFont="1" applyAlignment="1">
      <alignment horizontal="right"/>
    </xf>
    <xf numFmtId="4" fontId="13" fillId="0" borderId="0" xfId="0" applyNumberFormat="1" applyFont="1" applyAlignment="1">
      <alignment horizontal="right" shrinkToFit="1"/>
    </xf>
    <xf numFmtId="0" fontId="35" fillId="0" borderId="0" xfId="0" applyFont="1" applyAlignment="1">
      <alignment horizontal="left" vertical="top" wrapText="1"/>
    </xf>
    <xf numFmtId="0" fontId="13" fillId="0" borderId="0" xfId="0" applyFont="1" applyAlignment="1">
      <alignment horizontal="left" vertical="top" wrapText="1"/>
    </xf>
    <xf numFmtId="4" fontId="13" fillId="0" borderId="2" xfId="0" applyNumberFormat="1" applyFont="1" applyBorder="1" applyAlignment="1">
      <alignment horizontal="right"/>
    </xf>
    <xf numFmtId="168" fontId="14" fillId="2" borderId="2" xfId="0" applyNumberFormat="1" applyFont="1" applyFill="1" applyBorder="1" applyAlignment="1">
      <alignment horizontal="right" shrinkToFit="1"/>
    </xf>
    <xf numFmtId="0" fontId="10" fillId="0" borderId="6" xfId="3" applyFont="1" applyBorder="1" applyAlignment="1">
      <alignment horizontal="center" vertical="center" wrapText="1"/>
    </xf>
    <xf numFmtId="0" fontId="10" fillId="0" borderId="7" xfId="3" applyFont="1" applyBorder="1" applyAlignment="1">
      <alignment horizontal="center" vertical="center" wrapText="1"/>
    </xf>
    <xf numFmtId="0" fontId="10" fillId="0" borderId="6" xfId="3" applyFont="1" applyBorder="1" applyAlignment="1">
      <alignment horizontal="left" vertical="center"/>
    </xf>
    <xf numFmtId="0" fontId="10" fillId="0" borderId="1" xfId="3" applyFont="1" applyBorder="1" applyAlignment="1">
      <alignment horizontal="left" vertical="center"/>
    </xf>
    <xf numFmtId="0" fontId="10" fillId="0" borderId="7" xfId="3" applyFont="1" applyBorder="1" applyAlignment="1">
      <alignment horizontal="left" vertical="center"/>
    </xf>
    <xf numFmtId="4" fontId="10" fillId="0" borderId="6" xfId="3" applyNumberFormat="1" applyFont="1" applyBorder="1" applyAlignment="1">
      <alignment horizontal="center" vertical="center"/>
    </xf>
    <xf numFmtId="4" fontId="10" fillId="0" borderId="7" xfId="3" applyNumberFormat="1" applyFont="1" applyBorder="1" applyAlignment="1">
      <alignment horizontal="center" vertical="center"/>
    </xf>
    <xf numFmtId="4" fontId="10" fillId="0" borderId="1" xfId="3" applyNumberFormat="1" applyFont="1" applyBorder="1" applyAlignment="1">
      <alignment horizontal="center" vertical="center" shrinkToFit="1"/>
    </xf>
    <xf numFmtId="4" fontId="10" fillId="0" borderId="6" xfId="3" applyNumberFormat="1" applyFont="1" applyBorder="1" applyAlignment="1">
      <alignment horizontal="center" vertical="center" wrapText="1"/>
    </xf>
    <xf numFmtId="4" fontId="10" fillId="0" borderId="1" xfId="3" applyNumberFormat="1" applyFont="1" applyBorder="1" applyAlignment="1">
      <alignment horizontal="center" vertical="center" wrapText="1"/>
    </xf>
    <xf numFmtId="4" fontId="10" fillId="0" borderId="7" xfId="3" applyNumberFormat="1" applyFont="1" applyBorder="1" applyAlignment="1">
      <alignment horizontal="center" vertical="center" wrapText="1"/>
    </xf>
    <xf numFmtId="168" fontId="14" fillId="0" borderId="2" xfId="0" applyNumberFormat="1" applyFont="1" applyBorder="1" applyAlignment="1">
      <alignment horizontal="right"/>
    </xf>
    <xf numFmtId="0" fontId="36" fillId="0" borderId="0" xfId="0" applyFont="1" applyAlignment="1">
      <alignment horizontal="left" vertical="top" wrapText="1"/>
    </xf>
    <xf numFmtId="168" fontId="14" fillId="0" borderId="4" xfId="0" applyNumberFormat="1" applyFont="1" applyBorder="1" applyAlignment="1">
      <alignment horizontal="right"/>
    </xf>
    <xf numFmtId="168" fontId="14" fillId="0" borderId="5" xfId="0" applyNumberFormat="1" applyFont="1" applyBorder="1" applyAlignment="1">
      <alignment horizontal="right"/>
    </xf>
  </cellXfs>
  <cellStyles count="18">
    <cellStyle name="Comma 2" xfId="5" xr:uid="{00000000-0005-0000-0000-000000000000}"/>
    <cellStyle name="Currency" xfId="1" builtinId="4"/>
    <cellStyle name="Normal" xfId="0" builtinId="0"/>
    <cellStyle name="Normal 2" xfId="4" xr:uid="{00000000-0005-0000-0000-000003000000}"/>
    <cellStyle name="Normal 2 2" xfId="17" xr:uid="{00000000-0005-0000-0000-000004000000}"/>
    <cellStyle name="Normal 2 2 2" xfId="8" xr:uid="{00000000-0005-0000-0000-000005000000}"/>
    <cellStyle name="Normal 3" xfId="11" xr:uid="{00000000-0005-0000-0000-000006000000}"/>
    <cellStyle name="Normal 3 2" xfId="15" xr:uid="{00000000-0005-0000-0000-000007000000}"/>
    <cellStyle name="Normal 4" xfId="13" xr:uid="{00000000-0005-0000-0000-000008000000}"/>
    <cellStyle name="Normal 62" xfId="16" xr:uid="{00000000-0005-0000-0000-000009000000}"/>
    <cellStyle name="Normal_9846_0" xfId="10" xr:uid="{00000000-0005-0000-0000-00000A000000}"/>
    <cellStyle name="Normal_Sheet1" xfId="2" xr:uid="{00000000-0005-0000-0000-00000B000000}"/>
    <cellStyle name="Normal_Sheet1 2" xfId="9" xr:uid="{00000000-0005-0000-0000-00000C000000}"/>
    <cellStyle name="Normalno 2" xfId="7" xr:uid="{00000000-0005-0000-0000-00000D000000}"/>
    <cellStyle name="Normalno 2 2" xfId="12" xr:uid="{00000000-0005-0000-0000-00000E000000}"/>
    <cellStyle name="Normalno 3" xfId="14" xr:uid="{00000000-0005-0000-0000-00000F000000}"/>
    <cellStyle name="Obično_14-05-2" xfId="3" xr:uid="{00000000-0005-0000-0000-000010000000}"/>
    <cellStyle name="Zarez 2" xfId="6" xr:uid="{00000000-0005-0000-0000-00001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57150</xdr:rowOff>
    </xdr:from>
    <xdr:to>
      <xdr:col>5</xdr:col>
      <xdr:colOff>38100</xdr:colOff>
      <xdr:row>5</xdr:row>
      <xdr:rowOff>114300</xdr:rowOff>
    </xdr:to>
    <xdr:pic>
      <xdr:nvPicPr>
        <xdr:cNvPr id="3" name="Slika 2">
          <a:extLst>
            <a:ext uri="{FF2B5EF4-FFF2-40B4-BE49-F238E27FC236}">
              <a16:creationId xmlns:a16="http://schemas.microsoft.com/office/drawing/2014/main" id="{027BD777-455D-662F-8C91-459F3161F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6668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orage\data1%20(d)\P%200134%20-%20Alca%20kukuzovac\backup%20dalibor\PODLOGE\bero%20werkos\RN%20018-07-KU%20Krajobrazno%20&#272;akovo-Sredanci\Ugovorni%20tro&#353;kovnik%20KRAJOBRAZ%20&#272;AKOVO%20-%20SREDANC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suopeu-my.sharepoint.com/farma-SLAscaK/TEND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vana-m\D\farma-SLAscaK\TEND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A.trasa"/>
      <sheetName val="B.PUTNI PRIJELAZI I PROLAZI"/>
      <sheetName val="C.PUO &quot;ĐAKOVO - JUG&quot; "/>
      <sheetName val="D.PUO &quot;ANDRIJEVCI&quot;"/>
      <sheetName val="Rekapitulacija"/>
      <sheetName val="Uputa"/>
      <sheetName val="A_trasa"/>
      <sheetName val="B_PUTNI_PRIJELAZI_I_PROLAZI"/>
      <sheetName val="C_PUO_&quot;ĐAKOVO_-_JUG&quot;_"/>
      <sheetName val="D_PUO_&quot;ANDRIJEVCI&quot;"/>
      <sheetName val="A_trasa1"/>
      <sheetName val="B_PUTNI_PRIJELAZI_I_PROLAZI1"/>
      <sheetName val="C_PUO_&quot;ĐAKOVO_-_JUG&quot;_1"/>
      <sheetName val="D_PUO_&quot;ANDRIJEVCI&quot;1"/>
      <sheetName val="A_trasa2"/>
      <sheetName val="B_PUTNI_PRIJELAZI_I_PROLAZI2"/>
      <sheetName val="C_PUO_&quot;ĐAKOVO_-_JUG&quot;_2"/>
      <sheetName val="D_PUO_&quot;ANDRIJEVCI&quot;2"/>
      <sheetName val="A_trasa3"/>
      <sheetName val="B_PUTNI_PRIJELAZI_I_PROLAZI3"/>
      <sheetName val="C_PUO_&quot;ĐAKOVO_-_JUG&quot;_3"/>
      <sheetName val="D_PUO_&quot;ANDRIJEVCI&quot;3"/>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odule6"/>
      <sheetName val="Module5"/>
      <sheetName val="Module4"/>
      <sheetName val="Module3"/>
      <sheetName val="Module2"/>
      <sheetName val="Module1"/>
      <sheetName val="Nap"/>
      <sheetName val="Osn-Pod"/>
      <sheetName val="Ugov"/>
      <sheetName val="Kuce"/>
      <sheetName val="Pr-Sit"/>
      <sheetName val="Dop-Ug"/>
      <sheetName val="Obra"/>
      <sheetName val="Ok-Sit"/>
      <sheetName val="Evid"/>
      <sheetName val="Osn_P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odule6"/>
      <sheetName val="Module5"/>
      <sheetName val="Module4"/>
      <sheetName val="Module3"/>
      <sheetName val="Module2"/>
      <sheetName val="Module1"/>
      <sheetName val="Nap"/>
      <sheetName val="Osn-Pod"/>
      <sheetName val="Ugov"/>
      <sheetName val="Kuce"/>
      <sheetName val="Pr-Sit"/>
      <sheetName val="Dop-Ug"/>
      <sheetName val="Obra"/>
      <sheetName val="Ok-Sit"/>
      <sheetName val="Evid"/>
      <sheetName val="Osn_Pod"/>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row r="5">
          <cell r="E5">
            <v>0</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H22"/>
  <sheetViews>
    <sheetView view="pageBreakPreview" zoomScale="160" zoomScaleNormal="125" zoomScaleSheetLayoutView="160" workbookViewId="0">
      <selection activeCell="G6" sqref="G6"/>
    </sheetView>
  </sheetViews>
  <sheetFormatPr defaultColWidth="10.6640625" defaultRowHeight="12.5"/>
  <cols>
    <col min="1" max="16384" width="10.6640625" style="2"/>
  </cols>
  <sheetData>
    <row r="1" spans="2:8">
      <c r="D1" s="45"/>
    </row>
    <row r="2" spans="2:8">
      <c r="D2" s="45"/>
      <c r="E2" s="9"/>
      <c r="F2" s="9"/>
      <c r="G2" s="9"/>
      <c r="H2" s="9"/>
    </row>
    <row r="3" spans="2:8">
      <c r="B3" s="3" t="s">
        <v>0</v>
      </c>
      <c r="D3" s="45" t="s">
        <v>40</v>
      </c>
    </row>
    <row r="4" spans="2:8">
      <c r="B4" s="1"/>
      <c r="D4" s="45" t="s">
        <v>42</v>
      </c>
    </row>
    <row r="5" spans="2:8">
      <c r="B5" s="1"/>
      <c r="D5" s="45" t="s">
        <v>41</v>
      </c>
    </row>
    <row r="6" spans="2:8">
      <c r="B6" s="1"/>
      <c r="D6" s="45" t="s">
        <v>43</v>
      </c>
    </row>
    <row r="7" spans="2:8">
      <c r="B7" s="1" t="s">
        <v>9</v>
      </c>
      <c r="D7" s="45" t="s">
        <v>44</v>
      </c>
    </row>
    <row r="8" spans="2:8">
      <c r="B8" s="1"/>
      <c r="D8" s="45"/>
      <c r="E8" s="9"/>
      <c r="F8" s="9"/>
      <c r="G8" s="9"/>
      <c r="H8" s="9"/>
    </row>
    <row r="9" spans="2:8">
      <c r="B9" s="1"/>
      <c r="D9" s="53" t="s">
        <v>45</v>
      </c>
      <c r="E9" s="9"/>
      <c r="F9" s="9"/>
      <c r="G9" s="9"/>
      <c r="H9" s="9"/>
    </row>
    <row r="10" spans="2:8">
      <c r="B10" s="1"/>
      <c r="D10" s="53" t="s">
        <v>46</v>
      </c>
      <c r="E10" s="9"/>
      <c r="F10" s="9"/>
      <c r="G10" s="9"/>
    </row>
    <row r="11" spans="2:8">
      <c r="B11" s="1" t="s">
        <v>10</v>
      </c>
      <c r="D11" s="17" t="s">
        <v>47</v>
      </c>
    </row>
    <row r="12" spans="2:8">
      <c r="B12" s="1"/>
      <c r="D12" s="17"/>
    </row>
    <row r="13" spans="2:8">
      <c r="B13" s="1"/>
    </row>
    <row r="14" spans="2:8">
      <c r="B14" s="4" t="s">
        <v>16</v>
      </c>
      <c r="D14" s="133"/>
      <c r="E14" s="134"/>
    </row>
    <row r="15" spans="2:8">
      <c r="B15" s="4" t="s">
        <v>11</v>
      </c>
      <c r="D15" s="133" t="s">
        <v>48</v>
      </c>
      <c r="E15" s="134"/>
    </row>
    <row r="16" spans="2:8">
      <c r="B16" s="4" t="s">
        <v>12</v>
      </c>
      <c r="D16" s="132" t="s">
        <v>17</v>
      </c>
      <c r="E16" s="132"/>
      <c r="F16" s="132"/>
      <c r="G16" s="132"/>
      <c r="H16" s="132"/>
    </row>
    <row r="17" spans="2:8">
      <c r="B17" s="4" t="s">
        <v>13</v>
      </c>
      <c r="D17" s="132" t="str">
        <f>D16</f>
        <v>Tihomir DELIĆ, dipl.ing.građ.</v>
      </c>
      <c r="E17" s="132"/>
      <c r="F17" s="132"/>
      <c r="G17" s="132"/>
      <c r="H17" s="132"/>
    </row>
    <row r="18" spans="2:8">
      <c r="B18" s="4" t="s">
        <v>14</v>
      </c>
      <c r="D18" s="132" t="s">
        <v>17</v>
      </c>
      <c r="E18" s="132"/>
      <c r="F18" s="132"/>
      <c r="G18" s="132"/>
      <c r="H18" s="132"/>
    </row>
    <row r="20" spans="2:8">
      <c r="B20" s="5" t="s">
        <v>15</v>
      </c>
      <c r="D20" s="54" t="s">
        <v>49</v>
      </c>
    </row>
    <row r="22" spans="2:8">
      <c r="B22" s="4" t="s">
        <v>8</v>
      </c>
      <c r="D22" s="24"/>
    </row>
  </sheetData>
  <mergeCells count="5">
    <mergeCell ref="D18:H18"/>
    <mergeCell ref="D16:H16"/>
    <mergeCell ref="D17:H17"/>
    <mergeCell ref="D14:E14"/>
    <mergeCell ref="D15:E15"/>
  </mergeCells>
  <phoneticPr fontId="0" type="noConversion"/>
  <pageMargins left="0.75" right="0.75" top="1" bottom="1" header="0.5" footer="0.5"/>
  <pageSetup paperSize="9" orientation="portrait" horizontalDpi="300" verticalDpi="300"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7"/>
  <dimension ref="A7:T59"/>
  <sheetViews>
    <sheetView view="pageBreakPreview" topLeftCell="A25" zoomScaleSheetLayoutView="100" zoomScalePageLayoutView="70" workbookViewId="0">
      <selection activeCell="F20" sqref="F20"/>
    </sheetView>
  </sheetViews>
  <sheetFormatPr defaultColWidth="9.33203125" defaultRowHeight="10"/>
  <cols>
    <col min="1" max="22" width="5.77734375" style="91" customWidth="1"/>
    <col min="23" max="16384" width="9.33203125" style="91"/>
  </cols>
  <sheetData>
    <row r="7" spans="1:20" ht="13">
      <c r="A7" s="90" t="s">
        <v>33</v>
      </c>
    </row>
    <row r="8" spans="1:20" ht="13">
      <c r="A8" s="92" t="s">
        <v>29</v>
      </c>
      <c r="B8" s="93"/>
      <c r="C8" s="93"/>
      <c r="D8" s="93"/>
      <c r="E8" s="93"/>
      <c r="F8" s="93"/>
      <c r="G8" s="93"/>
      <c r="H8" s="93"/>
      <c r="I8" s="93"/>
      <c r="J8" s="93"/>
      <c r="K8" s="93"/>
      <c r="L8" s="93"/>
      <c r="M8" s="93"/>
      <c r="N8" s="93"/>
      <c r="O8" s="93"/>
      <c r="P8" s="93"/>
      <c r="Q8" s="93"/>
      <c r="R8" s="93"/>
      <c r="S8" s="93"/>
      <c r="T8" s="93"/>
    </row>
    <row r="9" spans="1:20">
      <c r="A9" s="94"/>
      <c r="B9" s="94"/>
      <c r="C9" s="94"/>
      <c r="D9" s="94"/>
      <c r="E9" s="94"/>
      <c r="F9" s="94"/>
      <c r="G9" s="94"/>
      <c r="H9" s="94"/>
      <c r="I9" s="94"/>
      <c r="J9" s="94"/>
      <c r="K9" s="94"/>
      <c r="L9" s="94"/>
      <c r="M9" s="94"/>
      <c r="N9" s="94"/>
      <c r="O9" s="94"/>
      <c r="P9" s="94"/>
      <c r="Q9" s="94"/>
      <c r="R9" s="94"/>
      <c r="S9" s="94"/>
      <c r="T9" s="94"/>
    </row>
    <row r="14" spans="1:20" ht="20">
      <c r="A14" s="95" t="s">
        <v>34</v>
      </c>
    </row>
    <row r="16" spans="1:20" ht="20">
      <c r="A16" s="95" t="str">
        <f>PODACI!D7</f>
        <v>RUŠEVNA ZGRADA</v>
      </c>
    </row>
    <row r="17" spans="1:17" ht="20">
      <c r="A17" s="128"/>
    </row>
    <row r="18" spans="1:17" ht="20">
      <c r="B18" s="96"/>
    </row>
    <row r="19" spans="1:17" ht="20">
      <c r="A19" s="97"/>
    </row>
    <row r="20" spans="1:17" ht="16.5" customHeight="1"/>
    <row r="21" spans="1:17" ht="16.5" customHeight="1"/>
    <row r="22" spans="1:17" ht="16.5" customHeight="1"/>
    <row r="23" spans="1:17" ht="16.5" customHeight="1"/>
    <row r="24" spans="1:17" ht="16.5" customHeight="1"/>
    <row r="25" spans="1:17" ht="27" customHeight="1"/>
    <row r="26" spans="1:17" s="98" customFormat="1" ht="7.5" customHeight="1"/>
    <row r="27" spans="1:17" s="98" customFormat="1" ht="15.5">
      <c r="B27" s="105" t="s">
        <v>19</v>
      </c>
      <c r="C27" s="105"/>
      <c r="D27" s="105"/>
      <c r="E27" s="105"/>
      <c r="F27" s="105"/>
      <c r="G27" s="106" t="str">
        <f>PODACI!D7</f>
        <v>RUŠEVNA ZGRADA</v>
      </c>
      <c r="H27" s="105"/>
      <c r="I27" s="105"/>
      <c r="J27" s="105"/>
      <c r="K27" s="105"/>
      <c r="L27" s="105"/>
      <c r="M27" s="105"/>
      <c r="N27" s="105"/>
      <c r="O27" s="105"/>
      <c r="P27" s="105"/>
      <c r="Q27" s="105"/>
    </row>
    <row r="28" spans="1:17" s="98" customFormat="1" ht="15.5">
      <c r="B28" s="105"/>
      <c r="C28" s="105"/>
      <c r="D28" s="105"/>
      <c r="E28" s="105"/>
      <c r="F28" s="105"/>
      <c r="G28" s="106"/>
      <c r="H28" s="105"/>
      <c r="I28" s="105"/>
      <c r="J28" s="105"/>
      <c r="K28" s="105"/>
      <c r="L28" s="105"/>
      <c r="M28" s="105"/>
      <c r="N28" s="105"/>
      <c r="O28" s="105"/>
      <c r="P28" s="105"/>
      <c r="Q28" s="105"/>
    </row>
    <row r="29" spans="1:17" s="98" customFormat="1" ht="7.5" customHeight="1">
      <c r="B29" s="105"/>
      <c r="C29" s="105"/>
      <c r="D29" s="105"/>
      <c r="E29" s="105"/>
      <c r="F29" s="105"/>
      <c r="G29" s="105"/>
      <c r="H29" s="105"/>
      <c r="I29" s="105"/>
      <c r="J29" s="105"/>
      <c r="K29" s="105"/>
      <c r="L29" s="105"/>
      <c r="M29" s="105"/>
      <c r="N29" s="105"/>
      <c r="O29" s="105"/>
      <c r="P29" s="105"/>
      <c r="Q29" s="105"/>
    </row>
    <row r="30" spans="1:17" s="98" customFormat="1" ht="15.5">
      <c r="B30" s="105" t="s">
        <v>26</v>
      </c>
      <c r="C30" s="105"/>
      <c r="D30" s="105"/>
      <c r="E30" s="105"/>
      <c r="F30" s="105"/>
      <c r="G30" s="106" t="str">
        <f>PODACI!D3</f>
        <v>GRAD OSIJEK</v>
      </c>
      <c r="H30" s="105"/>
      <c r="I30" s="105"/>
      <c r="J30" s="105"/>
      <c r="K30" s="105"/>
      <c r="L30" s="105"/>
      <c r="M30" s="105"/>
      <c r="N30" s="105"/>
      <c r="O30" s="105"/>
      <c r="P30" s="105"/>
      <c r="Q30" s="105"/>
    </row>
    <row r="31" spans="1:17" s="98" customFormat="1" ht="15.5">
      <c r="B31" s="105"/>
      <c r="C31" s="105"/>
      <c r="D31" s="105"/>
      <c r="E31" s="105"/>
      <c r="F31" s="105"/>
      <c r="G31" s="106" t="str">
        <f>PODACI!D4</f>
        <v>Franje Kuhača 9</v>
      </c>
      <c r="H31" s="105"/>
      <c r="I31" s="105"/>
      <c r="J31" s="105"/>
      <c r="K31" s="105"/>
      <c r="L31" s="105"/>
      <c r="M31" s="105"/>
      <c r="N31" s="105"/>
      <c r="O31" s="105"/>
      <c r="P31" s="105"/>
      <c r="Q31" s="105"/>
    </row>
    <row r="32" spans="1:17" s="98" customFormat="1" ht="15.5">
      <c r="B32" s="105"/>
      <c r="C32" s="105"/>
      <c r="D32" s="105"/>
      <c r="E32" s="105"/>
      <c r="F32" s="105"/>
      <c r="G32" s="106" t="str">
        <f>PODACI!D5</f>
        <v>Osijek</v>
      </c>
      <c r="H32" s="105"/>
      <c r="I32" s="105"/>
      <c r="J32" s="105"/>
      <c r="K32" s="105"/>
      <c r="L32" s="105"/>
      <c r="M32" s="105"/>
      <c r="N32" s="105"/>
      <c r="O32" s="105"/>
      <c r="P32" s="105"/>
      <c r="Q32" s="105"/>
    </row>
    <row r="33" spans="2:20" s="98" customFormat="1" ht="15.5">
      <c r="B33" s="105"/>
      <c r="C33" s="105"/>
      <c r="D33" s="105"/>
      <c r="E33" s="105"/>
      <c r="F33" s="105"/>
      <c r="G33" s="106" t="str">
        <f>PODACI!D6</f>
        <v>OIB: 30050049642</v>
      </c>
      <c r="H33" s="107"/>
      <c r="I33" s="105"/>
      <c r="J33" s="105"/>
      <c r="K33" s="105"/>
      <c r="L33" s="105"/>
      <c r="M33" s="105"/>
      <c r="N33" s="105"/>
      <c r="O33" s="105"/>
      <c r="P33" s="105"/>
      <c r="Q33" s="105"/>
    </row>
    <row r="34" spans="2:20" s="98" customFormat="1" ht="6.75" customHeight="1">
      <c r="B34" s="105"/>
      <c r="C34" s="105"/>
      <c r="D34" s="105"/>
      <c r="E34" s="105"/>
      <c r="F34" s="105"/>
      <c r="G34" s="105"/>
      <c r="H34" s="105"/>
      <c r="I34" s="105"/>
      <c r="J34" s="105"/>
      <c r="K34" s="105"/>
      <c r="L34" s="105"/>
      <c r="M34" s="105"/>
      <c r="N34" s="105"/>
      <c r="O34" s="105"/>
      <c r="P34" s="105"/>
      <c r="Q34" s="105"/>
    </row>
    <row r="35" spans="2:20" s="98" customFormat="1" ht="6.75" customHeight="1">
      <c r="B35" s="105"/>
      <c r="C35" s="105"/>
      <c r="D35" s="105"/>
      <c r="E35" s="105"/>
      <c r="F35" s="105"/>
      <c r="G35" s="105"/>
      <c r="H35" s="105"/>
      <c r="I35" s="105"/>
      <c r="J35" s="105"/>
      <c r="K35" s="105"/>
      <c r="L35" s="105"/>
      <c r="M35" s="105"/>
      <c r="N35" s="105"/>
      <c r="O35" s="105"/>
      <c r="P35" s="105"/>
      <c r="Q35" s="105"/>
    </row>
    <row r="36" spans="2:20" s="98" customFormat="1" ht="15.5">
      <c r="B36" s="105" t="s">
        <v>27</v>
      </c>
      <c r="C36" s="105"/>
      <c r="D36" s="105"/>
      <c r="E36" s="105"/>
      <c r="F36" s="105"/>
      <c r="G36" s="106" t="str">
        <f>PODACI!D9</f>
        <v>k.o.Sarvaš k.č.br. 517</v>
      </c>
      <c r="H36" s="105"/>
      <c r="I36" s="105"/>
      <c r="J36" s="105"/>
      <c r="K36" s="105"/>
      <c r="L36" s="105"/>
      <c r="M36" s="105"/>
      <c r="N36" s="105"/>
      <c r="O36" s="105"/>
      <c r="P36" s="105"/>
      <c r="Q36" s="105"/>
    </row>
    <row r="37" spans="2:20" s="98" customFormat="1" ht="12.75" customHeight="1">
      <c r="B37" s="105"/>
      <c r="C37" s="105"/>
      <c r="D37" s="105"/>
      <c r="E37" s="105"/>
      <c r="F37" s="105"/>
      <c r="G37" s="106" t="str">
        <f>PODACI!D10</f>
        <v>Sarvaš, Kolodvorska 2</v>
      </c>
      <c r="H37" s="106"/>
      <c r="I37" s="106"/>
      <c r="J37" s="106"/>
      <c r="K37" s="106"/>
      <c r="L37" s="105"/>
      <c r="M37" s="105"/>
      <c r="N37" s="105"/>
      <c r="O37" s="105"/>
      <c r="P37" s="105"/>
      <c r="Q37" s="105"/>
    </row>
    <row r="38" spans="2:20" s="98" customFormat="1" ht="12.75" customHeight="1">
      <c r="B38" s="105"/>
      <c r="C38" s="105"/>
      <c r="D38" s="105"/>
      <c r="E38" s="105"/>
      <c r="F38" s="105"/>
      <c r="G38" s="106"/>
      <c r="H38" s="106"/>
      <c r="I38" s="106"/>
      <c r="J38" s="106"/>
      <c r="K38" s="106"/>
      <c r="L38" s="105"/>
      <c r="M38" s="105"/>
      <c r="N38" s="105"/>
      <c r="O38" s="105"/>
      <c r="P38" s="105"/>
      <c r="Q38" s="105"/>
    </row>
    <row r="39" spans="2:20" s="98" customFormat="1" ht="16.5" customHeight="1">
      <c r="B39" s="105" t="s">
        <v>20</v>
      </c>
      <c r="C39" s="105"/>
      <c r="D39" s="105"/>
      <c r="E39" s="105"/>
      <c r="F39" s="105"/>
      <c r="G39" s="106" t="str">
        <f>PODACI!D16</f>
        <v>Tihomir DELIĆ, dipl.ing.građ.</v>
      </c>
      <c r="H39" s="105"/>
      <c r="I39" s="105"/>
      <c r="J39" s="105"/>
      <c r="K39" s="105"/>
      <c r="L39" s="105"/>
      <c r="M39" s="105"/>
      <c r="N39" s="105"/>
      <c r="O39" s="105"/>
      <c r="P39" s="105"/>
      <c r="Q39" s="105"/>
    </row>
    <row r="40" spans="2:20" s="98" customFormat="1" ht="16.5" customHeight="1">
      <c r="C40" s="90"/>
      <c r="G40" s="90"/>
    </row>
    <row r="41" spans="2:20" s="98" customFormat="1" ht="16.5" customHeight="1">
      <c r="C41" s="90"/>
      <c r="G41" s="90"/>
    </row>
    <row r="42" spans="2:20" s="98" customFormat="1" ht="16.5" customHeight="1">
      <c r="C42" s="90"/>
      <c r="G42" s="90"/>
    </row>
    <row r="43" spans="2:20" s="98" customFormat="1" ht="16.5" customHeight="1">
      <c r="C43" s="90"/>
      <c r="G43" s="90"/>
    </row>
    <row r="44" spans="2:20" s="98" customFormat="1" ht="16.5" customHeight="1">
      <c r="C44" s="90"/>
      <c r="G44" s="90"/>
    </row>
    <row r="45" spans="2:20" s="98" customFormat="1" ht="16.5" customHeight="1">
      <c r="C45" s="90"/>
      <c r="G45" s="90"/>
    </row>
    <row r="46" spans="2:20" s="98" customFormat="1" ht="16.5" customHeight="1">
      <c r="C46" s="90"/>
      <c r="G46" s="90"/>
    </row>
    <row r="47" spans="2:20" s="98" customFormat="1" ht="16.5" customHeight="1">
      <c r="C47" s="90"/>
      <c r="G47" s="90"/>
    </row>
    <row r="48" spans="2:20" s="98" customFormat="1" ht="16.5" customHeight="1">
      <c r="B48" s="105" t="str">
        <f>"Darda, "&amp;PODACI!D20</f>
        <v>Darda, veljača 2025.</v>
      </c>
      <c r="C48" s="106"/>
      <c r="D48" s="105"/>
      <c r="E48" s="105"/>
      <c r="F48" s="106"/>
      <c r="G48" s="106"/>
      <c r="H48" s="108"/>
      <c r="I48" s="105"/>
      <c r="J48" s="105"/>
      <c r="K48" s="105"/>
      <c r="L48" s="105"/>
      <c r="M48" s="105"/>
      <c r="N48" s="105"/>
      <c r="O48" s="105"/>
      <c r="P48" s="105"/>
      <c r="Q48" s="105"/>
      <c r="R48" s="105"/>
      <c r="S48" s="105"/>
      <c r="T48" s="105"/>
    </row>
    <row r="49" spans="2:20" s="98" customFormat="1" ht="16.5" customHeight="1">
      <c r="B49" s="105"/>
      <c r="C49" s="106"/>
      <c r="D49" s="105"/>
      <c r="E49" s="105"/>
      <c r="F49" s="106"/>
      <c r="G49" s="106"/>
      <c r="H49" s="105"/>
      <c r="I49" s="105"/>
      <c r="J49" s="105"/>
      <c r="K49" s="105"/>
      <c r="L49" s="105"/>
      <c r="M49" s="105"/>
      <c r="N49" s="105"/>
      <c r="O49" s="105"/>
      <c r="P49" s="105"/>
      <c r="Q49" s="105"/>
      <c r="R49" s="105"/>
      <c r="S49" s="105"/>
      <c r="T49" s="105"/>
    </row>
    <row r="50" spans="2:20" s="98" customFormat="1" ht="16.5" customHeight="1">
      <c r="B50" s="105"/>
      <c r="C50" s="106"/>
      <c r="D50" s="105"/>
      <c r="E50" s="105"/>
      <c r="F50" s="106"/>
      <c r="G50" s="106"/>
      <c r="H50" s="105"/>
      <c r="I50" s="105"/>
      <c r="J50" s="105"/>
      <c r="K50" s="105"/>
      <c r="L50" s="105"/>
      <c r="M50" s="105"/>
      <c r="N50" s="105"/>
      <c r="O50" s="105"/>
      <c r="P50" s="105"/>
      <c r="Q50" s="105"/>
      <c r="R50" s="105"/>
      <c r="S50" s="105"/>
      <c r="T50" s="105"/>
    </row>
    <row r="51" spans="2:20" s="98" customFormat="1" ht="16.5" customHeight="1">
      <c r="B51" s="105"/>
      <c r="C51" s="106"/>
      <c r="D51" s="105"/>
      <c r="E51" s="105"/>
      <c r="F51" s="105"/>
      <c r="G51" s="106"/>
      <c r="H51" s="105"/>
      <c r="I51" s="105"/>
      <c r="J51" s="105"/>
      <c r="K51" s="105"/>
      <c r="L51" s="105"/>
      <c r="M51" s="105"/>
      <c r="N51" s="105"/>
      <c r="O51" s="105"/>
      <c r="P51" s="105"/>
      <c r="Q51" s="105"/>
      <c r="R51" s="105"/>
      <c r="S51" s="105"/>
      <c r="T51" s="105"/>
    </row>
    <row r="52" spans="2:20" s="98" customFormat="1" ht="16.5" customHeight="1">
      <c r="B52" s="109" t="s">
        <v>28</v>
      </c>
      <c r="C52" s="106"/>
      <c r="D52" s="105"/>
      <c r="E52" s="105"/>
      <c r="F52" s="105"/>
      <c r="G52" s="106"/>
      <c r="H52" s="105"/>
      <c r="I52" s="105"/>
      <c r="J52" s="105"/>
      <c r="K52" s="105"/>
      <c r="L52" s="105"/>
      <c r="M52" s="105"/>
      <c r="N52" s="105"/>
      <c r="O52" s="109"/>
      <c r="P52" s="105"/>
      <c r="Q52" s="105"/>
      <c r="R52" s="105"/>
      <c r="S52" s="105"/>
      <c r="T52" s="105"/>
    </row>
    <row r="53" spans="2:20" s="98" customFormat="1" ht="16.5" customHeight="1">
      <c r="B53" s="109"/>
      <c r="C53" s="106"/>
      <c r="D53" s="105"/>
      <c r="E53" s="105"/>
      <c r="F53" s="106"/>
      <c r="G53" s="106"/>
      <c r="H53" s="105"/>
      <c r="I53" s="105"/>
      <c r="J53" s="105"/>
      <c r="K53" s="105"/>
      <c r="L53" s="105"/>
      <c r="M53" s="105"/>
      <c r="N53" s="105"/>
      <c r="O53" s="109"/>
      <c r="P53" s="105"/>
      <c r="Q53" s="105"/>
      <c r="R53" s="105"/>
      <c r="S53" s="105"/>
      <c r="T53" s="105"/>
    </row>
    <row r="54" spans="2:20" ht="15.5">
      <c r="B54" s="110" t="str">
        <f>PODACI!D18</f>
        <v>Tihomir DELIĆ, dipl.ing.građ.</v>
      </c>
      <c r="C54" s="105"/>
      <c r="D54" s="105"/>
      <c r="E54" s="105"/>
      <c r="F54" s="105"/>
      <c r="G54" s="105"/>
      <c r="H54" s="105"/>
      <c r="I54" s="105"/>
      <c r="J54" s="105"/>
      <c r="K54" s="105"/>
      <c r="L54" s="105"/>
      <c r="M54" s="105"/>
      <c r="N54" s="105"/>
      <c r="O54" s="110"/>
      <c r="P54" s="105"/>
      <c r="Q54" s="105"/>
      <c r="R54" s="105"/>
      <c r="S54" s="105"/>
      <c r="T54" s="105"/>
    </row>
    <row r="59" spans="2:20" ht="17.25" customHeight="1"/>
  </sheetData>
  <pageMargins left="0.74803149606299213" right="0.19685039370078741" top="0.31496062992125984" bottom="0.78740157480314965" header="0.27559055118110237" footer="0.31496062992125984"/>
  <pageSetup paperSize="9" firstPageNumber="0" orientation="portrait" useFirstPageNumber="1"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924C-89B2-4B13-B2A4-4BF3893FE7ED}">
  <dimension ref="A1:K39"/>
  <sheetViews>
    <sheetView view="pageBreakPreview" topLeftCell="A10" zoomScaleNormal="100" zoomScaleSheetLayoutView="100" workbookViewId="0">
      <selection activeCell="A17" sqref="A17:K17"/>
    </sheetView>
  </sheetViews>
  <sheetFormatPr defaultRowHeight="10"/>
  <cols>
    <col min="1" max="1" width="9.33203125" customWidth="1"/>
    <col min="11" max="11" width="14" customWidth="1"/>
  </cols>
  <sheetData>
    <row r="1" spans="1:11" ht="17.5">
      <c r="A1" s="130" t="s">
        <v>54</v>
      </c>
      <c r="B1" s="130"/>
      <c r="C1" s="130"/>
      <c r="D1" s="130"/>
      <c r="E1" s="130"/>
      <c r="F1" s="130"/>
      <c r="G1" s="130"/>
      <c r="H1" s="130"/>
      <c r="I1" s="130"/>
    </row>
    <row r="3" spans="1:11" ht="131.25" customHeight="1">
      <c r="A3" s="135" t="s">
        <v>55</v>
      </c>
      <c r="B3" s="136"/>
      <c r="C3" s="136"/>
      <c r="D3" s="136"/>
      <c r="E3" s="136"/>
      <c r="F3" s="136"/>
      <c r="G3" s="136"/>
      <c r="H3" s="136"/>
      <c r="I3" s="136"/>
      <c r="J3" s="136"/>
      <c r="K3" s="136"/>
    </row>
    <row r="5" spans="1:11" ht="34.5" customHeight="1">
      <c r="A5" s="135" t="s">
        <v>50</v>
      </c>
      <c r="B5" s="136"/>
      <c r="C5" s="136"/>
      <c r="D5" s="136"/>
      <c r="E5" s="136"/>
      <c r="F5" s="136"/>
      <c r="G5" s="136"/>
      <c r="H5" s="136"/>
      <c r="I5" s="136"/>
      <c r="J5" s="136"/>
      <c r="K5" s="136"/>
    </row>
    <row r="7" spans="1:11" ht="165" customHeight="1">
      <c r="A7" s="135" t="s">
        <v>51</v>
      </c>
      <c r="B7" s="136"/>
      <c r="C7" s="136"/>
      <c r="D7" s="136"/>
      <c r="E7" s="136"/>
      <c r="F7" s="136"/>
      <c r="G7" s="136"/>
      <c r="H7" s="136"/>
      <c r="I7" s="136"/>
      <c r="J7" s="136"/>
      <c r="K7" s="136"/>
    </row>
    <row r="8" spans="1:11" ht="15.5">
      <c r="G8" s="131"/>
    </row>
    <row r="9" spans="1:11" ht="121.5" customHeight="1">
      <c r="A9" s="135" t="s">
        <v>56</v>
      </c>
      <c r="B9" s="136"/>
      <c r="C9" s="136"/>
      <c r="D9" s="136"/>
      <c r="E9" s="136"/>
      <c r="F9" s="136"/>
      <c r="G9" s="136"/>
      <c r="H9" s="136"/>
      <c r="I9" s="136"/>
      <c r="J9" s="136"/>
      <c r="K9" s="136"/>
    </row>
    <row r="11" spans="1:11" ht="150" customHeight="1">
      <c r="A11" s="135" t="s">
        <v>52</v>
      </c>
      <c r="B11" s="136"/>
      <c r="C11" s="136"/>
      <c r="D11" s="136"/>
      <c r="E11" s="136"/>
      <c r="F11" s="136"/>
      <c r="G11" s="136"/>
      <c r="H11" s="136"/>
      <c r="I11" s="136"/>
      <c r="J11" s="136"/>
      <c r="K11" s="136"/>
    </row>
    <row r="13" spans="1:11" ht="35.25" customHeight="1">
      <c r="A13" s="135" t="s">
        <v>53</v>
      </c>
      <c r="B13" s="136"/>
      <c r="C13" s="136"/>
      <c r="D13" s="136"/>
      <c r="E13" s="136"/>
      <c r="F13" s="136"/>
      <c r="G13" s="136"/>
      <c r="H13" s="136"/>
      <c r="I13" s="136"/>
      <c r="J13" s="136"/>
      <c r="K13" s="136"/>
    </row>
    <row r="15" spans="1:11" ht="67.5" customHeight="1">
      <c r="A15" s="135" t="s">
        <v>89</v>
      </c>
      <c r="B15" s="136"/>
      <c r="C15" s="136"/>
      <c r="D15" s="136"/>
      <c r="E15" s="136"/>
      <c r="F15" s="136"/>
      <c r="G15" s="136"/>
      <c r="H15" s="136"/>
      <c r="I15" s="136"/>
      <c r="J15" s="136"/>
      <c r="K15" s="136"/>
    </row>
    <row r="17" spans="1:11" ht="46.5" customHeight="1">
      <c r="A17" s="135" t="s">
        <v>57</v>
      </c>
      <c r="B17" s="136"/>
      <c r="C17" s="136"/>
      <c r="D17" s="136"/>
      <c r="E17" s="136"/>
      <c r="F17" s="136"/>
      <c r="G17" s="136"/>
      <c r="H17" s="136"/>
      <c r="I17" s="136"/>
      <c r="J17" s="136"/>
      <c r="K17" s="136"/>
    </row>
    <row r="19" spans="1:11" ht="22.5" customHeight="1">
      <c r="A19" s="135" t="s">
        <v>58</v>
      </c>
      <c r="B19" s="135"/>
      <c r="C19" s="135"/>
      <c r="D19" s="135"/>
      <c r="E19" s="135"/>
      <c r="F19" s="135"/>
      <c r="G19" s="135"/>
      <c r="H19" s="135"/>
      <c r="I19" s="135"/>
      <c r="J19" s="135"/>
      <c r="K19" s="135"/>
    </row>
    <row r="21" spans="1:11" ht="14">
      <c r="A21" s="137"/>
      <c r="B21" s="138"/>
      <c r="C21" s="138"/>
      <c r="D21" s="138"/>
      <c r="E21" s="138"/>
      <c r="F21" s="138"/>
      <c r="G21" s="138"/>
      <c r="H21" s="138"/>
      <c r="I21" s="138"/>
      <c r="J21" s="138"/>
      <c r="K21" s="138"/>
    </row>
    <row r="22" spans="1:11" ht="8.25" customHeight="1"/>
    <row r="23" spans="1:11" ht="45.75" customHeight="1">
      <c r="A23" s="139" t="s">
        <v>59</v>
      </c>
      <c r="B23" s="136"/>
      <c r="C23" s="136"/>
      <c r="D23" s="136"/>
      <c r="E23" s="136"/>
      <c r="F23" s="136"/>
      <c r="G23" s="136"/>
      <c r="H23" s="136"/>
      <c r="I23" s="136"/>
      <c r="J23" s="136"/>
      <c r="K23" s="136"/>
    </row>
    <row r="24" spans="1:11" ht="5.25" customHeight="1"/>
    <row r="25" spans="1:11" ht="189.75" customHeight="1">
      <c r="A25" s="139" t="s">
        <v>60</v>
      </c>
      <c r="B25" s="136"/>
      <c r="C25" s="136"/>
      <c r="D25" s="136"/>
      <c r="E25" s="136"/>
      <c r="F25" s="136"/>
      <c r="G25" s="136"/>
      <c r="H25" s="136"/>
      <c r="I25" s="136"/>
      <c r="J25" s="136"/>
      <c r="K25" s="136"/>
    </row>
    <row r="26" spans="1:11" ht="5.25" customHeight="1"/>
    <row r="27" spans="1:11" ht="119.25" customHeight="1">
      <c r="A27" s="139" t="s">
        <v>63</v>
      </c>
      <c r="B27" s="136"/>
      <c r="C27" s="136"/>
      <c r="D27" s="136"/>
      <c r="E27" s="136"/>
      <c r="F27" s="136"/>
      <c r="G27" s="136"/>
      <c r="H27" s="136"/>
      <c r="I27" s="136"/>
      <c r="J27" s="136"/>
      <c r="K27" s="136"/>
    </row>
    <row r="28" spans="1:11" ht="5.25" customHeight="1"/>
    <row r="29" spans="1:11" ht="242.25" customHeight="1">
      <c r="A29" s="139" t="s">
        <v>61</v>
      </c>
      <c r="B29" s="136"/>
      <c r="C29" s="136"/>
      <c r="D29" s="136"/>
      <c r="E29" s="136"/>
      <c r="F29" s="136"/>
      <c r="G29" s="136"/>
      <c r="H29" s="136"/>
      <c r="I29" s="136"/>
      <c r="J29" s="136"/>
      <c r="K29" s="136"/>
    </row>
    <row r="30" spans="1:11" ht="5.25" customHeight="1"/>
    <row r="31" spans="1:11" ht="271.5" customHeight="1">
      <c r="A31" s="139" t="s">
        <v>65</v>
      </c>
      <c r="B31" s="136"/>
      <c r="C31" s="136"/>
      <c r="D31" s="136"/>
      <c r="E31" s="136"/>
      <c r="F31" s="136"/>
      <c r="G31" s="136"/>
      <c r="H31" s="136"/>
      <c r="I31" s="136"/>
      <c r="J31" s="136"/>
      <c r="K31" s="136"/>
    </row>
    <row r="32" spans="1:11" ht="5.25" customHeight="1"/>
    <row r="33" spans="1:11" ht="133.5" customHeight="1">
      <c r="A33" s="139" t="s">
        <v>62</v>
      </c>
      <c r="B33" s="136"/>
      <c r="C33" s="136"/>
      <c r="D33" s="136"/>
      <c r="E33" s="136"/>
      <c r="F33" s="136"/>
      <c r="G33" s="136"/>
      <c r="H33" s="136"/>
      <c r="I33" s="136"/>
      <c r="J33" s="136"/>
      <c r="K33" s="136"/>
    </row>
    <row r="34" spans="1:11" ht="6.75" customHeight="1"/>
    <row r="35" spans="1:11" ht="329.25" customHeight="1">
      <c r="A35" s="139" t="s">
        <v>64</v>
      </c>
      <c r="B35" s="136"/>
      <c r="C35" s="136"/>
      <c r="D35" s="136"/>
      <c r="E35" s="136"/>
      <c r="F35" s="136"/>
      <c r="G35" s="136"/>
      <c r="H35" s="136"/>
      <c r="I35" s="136"/>
      <c r="J35" s="136"/>
      <c r="K35" s="136"/>
    </row>
    <row r="37" spans="1:11" ht="14">
      <c r="A37" s="135"/>
      <c r="B37" s="136"/>
      <c r="C37" s="136"/>
      <c r="D37" s="136"/>
      <c r="E37" s="136"/>
      <c r="F37" s="136"/>
      <c r="G37" s="136"/>
      <c r="H37" s="136"/>
      <c r="I37" s="136"/>
      <c r="J37" s="136"/>
      <c r="K37" s="136"/>
    </row>
    <row r="39" spans="1:11" ht="14">
      <c r="A39" s="135"/>
      <c r="B39" s="136"/>
      <c r="C39" s="136"/>
      <c r="D39" s="136"/>
      <c r="E39" s="136"/>
      <c r="F39" s="136"/>
      <c r="G39" s="136"/>
      <c r="H39" s="136"/>
      <c r="I39" s="136"/>
      <c r="J39" s="136"/>
      <c r="K39" s="136"/>
    </row>
  </sheetData>
  <mergeCells count="19">
    <mergeCell ref="A37:K37"/>
    <mergeCell ref="A39:K39"/>
    <mergeCell ref="A31:K31"/>
    <mergeCell ref="A23:K23"/>
    <mergeCell ref="A25:K25"/>
    <mergeCell ref="A27:K27"/>
    <mergeCell ref="A29:K29"/>
    <mergeCell ref="A33:K33"/>
    <mergeCell ref="A35:K35"/>
    <mergeCell ref="A15:K15"/>
    <mergeCell ref="A17:K17"/>
    <mergeCell ref="A19:K19"/>
    <mergeCell ref="A21:K21"/>
    <mergeCell ref="A3:K3"/>
    <mergeCell ref="A5:K5"/>
    <mergeCell ref="A7:K7"/>
    <mergeCell ref="A9:K9"/>
    <mergeCell ref="A11:K11"/>
    <mergeCell ref="A13:K13"/>
  </mergeCells>
  <pageMargins left="0.70866141732283472" right="0.70866141732283472"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V62"/>
  <sheetViews>
    <sheetView showGridLines="0" view="pageBreakPreview" zoomScale="85" zoomScaleSheetLayoutView="85" workbookViewId="0">
      <selection activeCell="F20" sqref="F20"/>
    </sheetView>
  </sheetViews>
  <sheetFormatPr defaultRowHeight="10.75" customHeight="1"/>
  <cols>
    <col min="1" max="2" width="5.77734375" customWidth="1"/>
    <col min="3" max="12" width="5.77734375" style="37" customWidth="1"/>
    <col min="13" max="13" width="5.33203125" style="12" customWidth="1"/>
    <col min="14" max="14" width="5.77734375" style="30" customWidth="1"/>
    <col min="15" max="15" width="7.33203125" style="30" customWidth="1"/>
    <col min="16" max="17" width="5.77734375" style="52" customWidth="1"/>
    <col min="18" max="18" width="5.33203125" style="15" customWidth="1"/>
    <col min="19" max="19" width="5.77734375" style="15" customWidth="1"/>
    <col min="20" max="20" width="6.33203125" style="16" customWidth="1"/>
    <col min="21" max="21" width="6.33203125" style="23" customWidth="1"/>
    <col min="22" max="22" width="14.33203125" style="56" customWidth="1"/>
    <col min="25" max="25" width="11.77734375" bestFit="1" customWidth="1"/>
    <col min="26" max="26" width="10.44140625" bestFit="1" customWidth="1"/>
    <col min="27" max="27" width="11.33203125" customWidth="1"/>
  </cols>
  <sheetData>
    <row r="1" spans="1:22" s="25" customFormat="1" ht="13.5" customHeight="1">
      <c r="A1" s="38" t="s">
        <v>25</v>
      </c>
      <c r="B1" s="38"/>
      <c r="C1" s="38"/>
      <c r="D1" s="38"/>
      <c r="E1" s="38"/>
      <c r="F1" s="38" t="str">
        <f>PODACI!D3&amp;", "&amp;PODACI!D4&amp;", "&amp;PODACI!D5</f>
        <v>GRAD OSIJEK, Franje Kuhača 9, Osijek</v>
      </c>
      <c r="G1" s="38"/>
      <c r="H1" s="38"/>
      <c r="I1" s="38"/>
      <c r="J1" s="38"/>
      <c r="K1" s="38"/>
      <c r="L1" s="38"/>
      <c r="M1" s="38"/>
      <c r="P1" s="46"/>
      <c r="Q1" s="46"/>
      <c r="R1" s="38"/>
      <c r="S1" s="38"/>
      <c r="V1" s="55"/>
    </row>
    <row r="2" spans="1:22" s="25" customFormat="1" ht="13.5" customHeight="1">
      <c r="A2" s="38" t="s">
        <v>19</v>
      </c>
      <c r="B2" s="38"/>
      <c r="C2" s="38"/>
      <c r="D2" s="38"/>
      <c r="E2" s="38"/>
      <c r="F2" s="38" t="str">
        <f>NASLOVNA!G27</f>
        <v>RUŠEVNA ZGRADA</v>
      </c>
      <c r="G2" s="38"/>
      <c r="H2" s="38"/>
      <c r="I2" s="38"/>
      <c r="J2" s="38"/>
      <c r="K2" s="38"/>
      <c r="L2" s="38"/>
      <c r="M2" s="38"/>
      <c r="N2" s="38"/>
      <c r="P2" s="46"/>
      <c r="Q2" s="46"/>
      <c r="R2" s="38"/>
      <c r="S2" s="38"/>
      <c r="V2" s="55"/>
    </row>
    <row r="3" spans="1:22" s="25" customFormat="1" ht="13.5" customHeight="1">
      <c r="A3" s="38" t="s">
        <v>22</v>
      </c>
      <c r="B3" s="38"/>
      <c r="C3" s="38"/>
      <c r="D3" s="38"/>
      <c r="E3" s="38"/>
      <c r="F3" s="38" t="str">
        <f>PODACI!D9</f>
        <v>k.o.Sarvaš k.č.br. 517</v>
      </c>
      <c r="G3" s="38"/>
      <c r="H3" s="38"/>
      <c r="I3" s="38"/>
      <c r="J3" s="38"/>
      <c r="K3" s="38"/>
      <c r="L3" s="38"/>
      <c r="M3" s="38"/>
      <c r="N3" s="38"/>
      <c r="P3" s="46"/>
      <c r="Q3" s="46"/>
      <c r="R3" s="38"/>
      <c r="S3" s="38"/>
      <c r="T3" s="39" t="str">
        <f>PODACI!D20</f>
        <v>veljača 2025.</v>
      </c>
      <c r="V3" s="55"/>
    </row>
    <row r="4" spans="1:22" s="25" customFormat="1" ht="13.5" customHeight="1">
      <c r="A4" s="40" t="s">
        <v>20</v>
      </c>
      <c r="B4" s="40"/>
      <c r="C4" s="40"/>
      <c r="D4" s="40"/>
      <c r="E4" s="40"/>
      <c r="F4" s="40" t="str">
        <f>PODACI!D17</f>
        <v>Tihomir DELIĆ, dipl.ing.građ.</v>
      </c>
      <c r="G4" s="40"/>
      <c r="H4" s="40"/>
      <c r="I4" s="40"/>
      <c r="J4" s="40"/>
      <c r="K4" s="40"/>
      <c r="L4" s="40"/>
      <c r="M4" s="40"/>
      <c r="N4" s="41"/>
      <c r="O4" s="41"/>
      <c r="P4" s="47"/>
      <c r="Q4" s="47"/>
      <c r="R4" s="40"/>
      <c r="S4" s="40"/>
      <c r="T4" s="42" t="str">
        <f>"broj tehn.dn. "&amp;PODACI!D15</f>
        <v>broj tehn.dn. TD-07/2025-TU</v>
      </c>
      <c r="V4" s="55"/>
    </row>
    <row r="5" spans="1:22" s="11" customFormat="1" ht="10.75" customHeight="1">
      <c r="C5" s="36"/>
      <c r="D5" s="36"/>
      <c r="E5" s="36"/>
      <c r="F5" s="36"/>
      <c r="G5" s="36"/>
      <c r="H5" s="36"/>
      <c r="I5" s="36"/>
      <c r="J5" s="36"/>
      <c r="K5" s="36"/>
      <c r="L5" s="36"/>
      <c r="N5" s="13"/>
      <c r="O5" s="13"/>
      <c r="P5" s="51"/>
      <c r="Q5" s="51"/>
      <c r="R5" s="13"/>
      <c r="S5" s="13"/>
      <c r="T5" s="14"/>
      <c r="U5" s="22"/>
      <c r="V5" s="56"/>
    </row>
    <row r="6" spans="1:22" s="11" customFormat="1" ht="10.75" customHeight="1">
      <c r="C6" s="36"/>
      <c r="D6" s="36"/>
      <c r="E6" s="36"/>
      <c r="F6" s="36"/>
      <c r="G6" s="36"/>
      <c r="H6" s="36"/>
      <c r="I6" s="36"/>
      <c r="J6" s="36"/>
      <c r="K6" s="36"/>
      <c r="L6" s="36"/>
      <c r="N6" s="13"/>
      <c r="O6" s="13"/>
      <c r="P6" s="51"/>
      <c r="Q6" s="51"/>
      <c r="R6" s="13"/>
      <c r="S6" s="13"/>
      <c r="T6" s="14"/>
      <c r="U6" s="22"/>
      <c r="V6" s="56"/>
    </row>
    <row r="7" spans="1:22" s="11" customFormat="1" ht="10.75" customHeight="1">
      <c r="C7" s="36"/>
      <c r="D7" s="36"/>
      <c r="E7" s="36"/>
      <c r="F7" s="36"/>
      <c r="G7" s="36"/>
      <c r="H7" s="36"/>
      <c r="I7" s="36"/>
      <c r="J7" s="36"/>
      <c r="K7" s="36"/>
      <c r="L7" s="36"/>
      <c r="N7" s="13"/>
      <c r="O7" s="13"/>
      <c r="P7" s="51"/>
      <c r="Q7" s="51"/>
      <c r="R7" s="13"/>
      <c r="S7" s="13"/>
      <c r="T7" s="14"/>
      <c r="U7" s="22"/>
      <c r="V7" s="56"/>
    </row>
    <row r="29" spans="1:21" s="60" customFormat="1" ht="29.25" customHeight="1">
      <c r="A29" s="140" t="s">
        <v>34</v>
      </c>
      <c r="B29" s="140"/>
      <c r="C29" s="140"/>
      <c r="D29" s="140"/>
      <c r="E29" s="140"/>
      <c r="F29" s="140"/>
      <c r="G29" s="140"/>
      <c r="H29" s="140"/>
      <c r="I29" s="140"/>
      <c r="J29" s="140"/>
      <c r="K29" s="140"/>
      <c r="L29" s="140"/>
      <c r="M29" s="140"/>
      <c r="N29" s="140"/>
      <c r="O29" s="140"/>
      <c r="P29" s="140"/>
      <c r="Q29" s="140"/>
      <c r="R29" s="140"/>
      <c r="S29" s="140"/>
      <c r="T29" s="140"/>
      <c r="U29" s="59"/>
    </row>
    <row r="30" spans="1:21" s="60" customFormat="1" ht="29.25" customHeight="1">
      <c r="A30" s="140"/>
      <c r="B30" s="140"/>
      <c r="C30" s="140"/>
      <c r="D30" s="140"/>
      <c r="E30" s="140"/>
      <c r="F30" s="140"/>
      <c r="G30" s="140"/>
      <c r="H30" s="140"/>
      <c r="I30" s="140"/>
      <c r="J30" s="140"/>
      <c r="K30" s="140"/>
      <c r="L30" s="140"/>
      <c r="M30" s="140"/>
      <c r="N30" s="140"/>
      <c r="O30" s="140"/>
      <c r="P30" s="140"/>
      <c r="Q30" s="140"/>
      <c r="R30" s="140"/>
      <c r="S30" s="140"/>
      <c r="T30" s="140"/>
      <c r="U30" s="59"/>
    </row>
    <row r="31" spans="1:21" s="60" customFormat="1" ht="29.25" customHeight="1">
      <c r="A31" s="140"/>
      <c r="B31" s="140"/>
      <c r="C31" s="140"/>
      <c r="D31" s="140"/>
      <c r="E31" s="140"/>
      <c r="F31" s="140"/>
      <c r="G31" s="140"/>
      <c r="H31" s="140"/>
      <c r="I31" s="140"/>
      <c r="J31" s="140"/>
      <c r="K31" s="140"/>
      <c r="L31" s="140"/>
      <c r="M31" s="140"/>
      <c r="N31" s="140"/>
      <c r="O31" s="140"/>
      <c r="P31" s="140"/>
      <c r="Q31" s="140"/>
      <c r="R31" s="140"/>
      <c r="S31" s="140"/>
      <c r="T31" s="140"/>
      <c r="U31" s="59"/>
    </row>
    <row r="54" spans="3:22" ht="18.75" customHeight="1">
      <c r="C54" s="113" t="str">
        <f>"Darda, "&amp;PODACI!D20</f>
        <v>Darda, veljača 2025.</v>
      </c>
    </row>
    <row r="57" spans="3:22" ht="17.25" customHeight="1">
      <c r="C57" s="113" t="s">
        <v>35</v>
      </c>
      <c r="D57" s="114"/>
      <c r="E57" s="112"/>
      <c r="F57" s="112"/>
      <c r="G57" s="111"/>
      <c r="H57" s="61"/>
    </row>
    <row r="58" spans="3:22" ht="10.75" customHeight="1">
      <c r="C58" s="112"/>
      <c r="D58" s="115"/>
      <c r="E58" s="112"/>
      <c r="F58" s="112"/>
      <c r="G58" s="111"/>
      <c r="H58" s="61"/>
      <c r="O58" s="18"/>
    </row>
    <row r="59" spans="3:22" ht="10.9" customHeight="1">
      <c r="C59" s="112"/>
      <c r="D59" s="112"/>
      <c r="E59" s="112"/>
      <c r="F59" s="112"/>
      <c r="G59" s="117"/>
      <c r="H59" s="62"/>
      <c r="I59" s="111"/>
      <c r="J59" s="111"/>
      <c r="K59" s="111"/>
      <c r="L59" s="111"/>
      <c r="M59" s="111"/>
      <c r="N59" s="112"/>
      <c r="U59"/>
      <c r="V59"/>
    </row>
    <row r="60" spans="3:22" ht="16.5" customHeight="1">
      <c r="C60" s="118" t="str">
        <f>PODACI!D16</f>
        <v>Tihomir DELIĆ, dipl.ing.građ.</v>
      </c>
      <c r="D60" s="112"/>
      <c r="E60" s="112"/>
      <c r="F60" s="112"/>
      <c r="G60" s="117"/>
      <c r="H60" s="62"/>
      <c r="I60" s="111"/>
      <c r="J60" s="111"/>
      <c r="K60" s="111"/>
      <c r="L60" s="111"/>
      <c r="M60" s="111"/>
      <c r="N60" s="112"/>
      <c r="U60"/>
      <c r="V60"/>
    </row>
    <row r="61" spans="3:22" s="62" customFormat="1" ht="15" customHeight="1">
      <c r="C61" s="116"/>
      <c r="D61" s="116"/>
      <c r="E61" s="116"/>
      <c r="F61" s="116"/>
      <c r="G61" s="116"/>
      <c r="H61" s="116"/>
      <c r="I61" s="116"/>
      <c r="J61" s="116"/>
      <c r="K61" s="116"/>
      <c r="L61" s="112"/>
      <c r="M61" s="117"/>
      <c r="N61" s="112"/>
    </row>
    <row r="62" spans="3:22" s="62" customFormat="1" ht="18" customHeight="1">
      <c r="D62" s="116"/>
      <c r="E62" s="116"/>
      <c r="F62" s="116"/>
      <c r="G62" s="116"/>
      <c r="H62" s="116"/>
      <c r="I62" s="116"/>
      <c r="J62" s="116"/>
      <c r="K62" s="116"/>
      <c r="L62" s="112"/>
      <c r="M62" s="112"/>
      <c r="N62" s="112"/>
    </row>
  </sheetData>
  <mergeCells count="3">
    <mergeCell ref="A29:T29"/>
    <mergeCell ref="A30:T30"/>
    <mergeCell ref="A31:T31"/>
  </mergeCells>
  <pageMargins left="0.74803149606299213" right="0.19685039370078741" top="0.31496062992125984" bottom="0.78740157480314965" header="0.27559055118110237" footer="0.31496062992125984"/>
  <pageSetup paperSize="9" firstPageNumber="0" orientation="portrait" useFirstPageNumber="1" horizontalDpi="300" verticalDpi="300"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AC106"/>
  <sheetViews>
    <sheetView showZeros="0" tabSelected="1" view="pageBreakPreview" topLeftCell="A65" zoomScaleSheetLayoutView="100" workbookViewId="0">
      <selection activeCell="N98" sqref="N98"/>
    </sheetView>
  </sheetViews>
  <sheetFormatPr defaultRowHeight="10.75" customHeight="1"/>
  <cols>
    <col min="1" max="1" width="3.77734375" customWidth="1"/>
    <col min="2" max="2" width="3.6640625" customWidth="1"/>
    <col min="3" max="11" width="5.77734375" style="37" customWidth="1"/>
    <col min="12" max="12" width="7.77734375" style="37" customWidth="1"/>
    <col min="13" max="13" width="5.33203125" customWidth="1"/>
    <col min="14" max="14" width="5.77734375" style="15" customWidth="1"/>
    <col min="15" max="15" width="7.33203125" style="15" customWidth="1"/>
    <col min="16" max="17" width="5.77734375" style="52" customWidth="1"/>
    <col min="18" max="18" width="5.33203125" style="15" customWidth="1"/>
    <col min="19" max="19" width="5.77734375" style="15" customWidth="1"/>
    <col min="20" max="20" width="6.33203125" style="16" customWidth="1"/>
    <col min="21" max="21" width="6.33203125" style="23" customWidth="1"/>
    <col min="22" max="22" width="14.33203125" style="56" customWidth="1"/>
    <col min="23" max="23" width="10.44140625" bestFit="1" customWidth="1"/>
    <col min="25" max="25" width="11.77734375" bestFit="1" customWidth="1"/>
    <col min="26" max="26" width="10.44140625" bestFit="1" customWidth="1"/>
    <col min="27" max="27" width="11.33203125" customWidth="1"/>
  </cols>
  <sheetData>
    <row r="1" spans="1:29" s="25" customFormat="1" ht="13.5" customHeight="1">
      <c r="A1" s="38" t="s">
        <v>25</v>
      </c>
      <c r="B1" s="38"/>
      <c r="C1" s="38"/>
      <c r="D1" s="38"/>
      <c r="E1" s="38"/>
      <c r="F1" s="38" t="str">
        <f>PODACI!D3&amp;", "&amp;PODACI!D4&amp;", "&amp;PODACI!D5</f>
        <v>GRAD OSIJEK, Franje Kuhača 9, Osijek</v>
      </c>
      <c r="G1" s="38"/>
      <c r="H1" s="38"/>
      <c r="I1" s="38"/>
      <c r="J1" s="38"/>
      <c r="K1" s="38"/>
      <c r="L1" s="38"/>
      <c r="M1" s="38"/>
      <c r="P1" s="46"/>
      <c r="Q1" s="46"/>
      <c r="R1" s="38"/>
      <c r="S1" s="38"/>
      <c r="V1" s="55"/>
    </row>
    <row r="2" spans="1:29" s="25" customFormat="1" ht="13.5" customHeight="1">
      <c r="A2" s="38" t="s">
        <v>19</v>
      </c>
      <c r="B2" s="38"/>
      <c r="C2" s="38"/>
      <c r="D2" s="38"/>
      <c r="E2" s="38"/>
      <c r="F2" s="38" t="str">
        <f>PODACI!D7</f>
        <v>RUŠEVNA ZGRADA</v>
      </c>
      <c r="G2" s="38"/>
      <c r="H2" s="38"/>
      <c r="I2" s="38"/>
      <c r="J2" s="38"/>
      <c r="K2" s="38"/>
      <c r="L2" s="38"/>
      <c r="M2" s="38"/>
      <c r="N2" s="38"/>
      <c r="P2" s="46"/>
      <c r="Q2" s="46"/>
      <c r="R2" s="38"/>
      <c r="S2" s="38"/>
      <c r="V2" s="55"/>
    </row>
    <row r="3" spans="1:29" s="25" customFormat="1" ht="13.5" customHeight="1">
      <c r="A3" s="38" t="s">
        <v>22</v>
      </c>
      <c r="B3" s="38"/>
      <c r="C3" s="38"/>
      <c r="D3" s="38"/>
      <c r="E3" s="38"/>
      <c r="F3" s="38" t="str">
        <f>PODACI!D9</f>
        <v>k.o.Sarvaš k.č.br. 517</v>
      </c>
      <c r="G3" s="38"/>
      <c r="H3" s="38"/>
      <c r="I3" s="38"/>
      <c r="J3" s="38"/>
      <c r="K3" s="38"/>
      <c r="L3" s="38"/>
      <c r="M3" s="38"/>
      <c r="N3" s="38"/>
      <c r="P3" s="46"/>
      <c r="Q3" s="46"/>
      <c r="R3" s="38"/>
      <c r="S3" s="38"/>
      <c r="T3" s="39" t="str">
        <f>PODACI!D20</f>
        <v>veljača 2025.</v>
      </c>
      <c r="V3" s="55"/>
    </row>
    <row r="4" spans="1:29" s="25" customFormat="1" ht="13.5" customHeight="1">
      <c r="A4" s="40" t="s">
        <v>20</v>
      </c>
      <c r="B4" s="40"/>
      <c r="C4" s="40"/>
      <c r="D4" s="40"/>
      <c r="E4" s="40"/>
      <c r="F4" s="40" t="str">
        <f>PODACI!D16</f>
        <v>Tihomir DELIĆ, dipl.ing.građ.</v>
      </c>
      <c r="G4" s="40"/>
      <c r="H4" s="40"/>
      <c r="I4" s="40"/>
      <c r="J4" s="40"/>
      <c r="K4" s="40"/>
      <c r="L4" s="40"/>
      <c r="M4" s="40"/>
      <c r="N4" s="41"/>
      <c r="O4" s="41"/>
      <c r="P4" s="47"/>
      <c r="Q4" s="47"/>
      <c r="R4" s="40"/>
      <c r="S4" s="40"/>
      <c r="T4" s="42" t="str">
        <f>"br.proj. "&amp;PODACI!D15</f>
        <v>br.proj. TD-07/2025-TU</v>
      </c>
      <c r="V4" s="55"/>
    </row>
    <row r="5" spans="1:29" s="25" customFormat="1" ht="10.15" customHeight="1">
      <c r="A5" s="6"/>
      <c r="B5" s="27"/>
      <c r="C5" s="33"/>
      <c r="D5" s="33"/>
      <c r="E5" s="33"/>
      <c r="F5" s="33"/>
      <c r="G5" s="26"/>
      <c r="H5" s="26"/>
      <c r="I5" s="28"/>
      <c r="J5" s="26"/>
      <c r="K5" s="26"/>
      <c r="L5" s="26"/>
      <c r="N5" s="29"/>
      <c r="O5" s="29"/>
      <c r="P5" s="48"/>
      <c r="Q5" s="48"/>
      <c r="S5" s="7"/>
      <c r="T5" s="8"/>
      <c r="U5" s="25">
        <v>1</v>
      </c>
      <c r="V5" s="55"/>
    </row>
    <row r="6" spans="1:29" s="10" customFormat="1" ht="12.25" customHeight="1">
      <c r="A6" s="148" t="s">
        <v>3</v>
      </c>
      <c r="B6" s="149"/>
      <c r="C6" s="150" t="s">
        <v>4</v>
      </c>
      <c r="D6" s="151"/>
      <c r="E6" s="151"/>
      <c r="F6" s="151"/>
      <c r="G6" s="151"/>
      <c r="H6" s="151"/>
      <c r="I6" s="151"/>
      <c r="J6" s="151"/>
      <c r="K6" s="151"/>
      <c r="L6" s="152"/>
      <c r="M6" s="44" t="s">
        <v>5</v>
      </c>
      <c r="N6" s="153" t="s">
        <v>6</v>
      </c>
      <c r="O6" s="154"/>
      <c r="P6" s="155" t="s">
        <v>1</v>
      </c>
      <c r="Q6" s="155"/>
      <c r="R6" s="156" t="s">
        <v>7</v>
      </c>
      <c r="S6" s="157"/>
      <c r="T6" s="158"/>
      <c r="U6" s="69">
        <v>1</v>
      </c>
      <c r="V6" s="63"/>
    </row>
    <row r="7" spans="1:29" ht="10.75" customHeight="1">
      <c r="A7" s="19"/>
      <c r="B7" s="19"/>
      <c r="C7" s="35"/>
      <c r="D7" s="35"/>
      <c r="E7" s="35"/>
      <c r="F7" s="35"/>
      <c r="G7" s="35"/>
      <c r="H7" s="35"/>
      <c r="I7" s="35"/>
      <c r="J7" s="35"/>
      <c r="K7" s="35"/>
      <c r="L7" s="35"/>
      <c r="M7" s="19"/>
      <c r="N7" s="20"/>
      <c r="O7" s="20"/>
      <c r="P7" s="50"/>
      <c r="Q7" s="50"/>
      <c r="R7" s="20"/>
      <c r="S7" s="20"/>
      <c r="T7" s="43"/>
      <c r="U7" s="69"/>
      <c r="V7" s="57"/>
      <c r="W7" s="19"/>
      <c r="X7" s="19"/>
      <c r="Y7" s="19"/>
      <c r="Z7" s="19"/>
      <c r="AA7" s="19"/>
      <c r="AB7" s="19"/>
      <c r="AC7" s="19"/>
    </row>
    <row r="8" spans="1:29" s="11" customFormat="1" ht="18" customHeight="1">
      <c r="A8" s="71">
        <f>A7+1</f>
        <v>1</v>
      </c>
      <c r="B8" s="72"/>
      <c r="C8" s="73" t="s">
        <v>23</v>
      </c>
      <c r="D8" s="70"/>
      <c r="E8" s="70"/>
      <c r="F8" s="70"/>
      <c r="G8" s="70"/>
      <c r="H8" s="70"/>
      <c r="I8" s="70"/>
      <c r="J8" s="70"/>
      <c r="K8" s="70"/>
      <c r="L8" s="70"/>
      <c r="M8" s="72"/>
      <c r="N8" s="74"/>
      <c r="O8" s="74"/>
      <c r="P8" s="75"/>
      <c r="Q8" s="75"/>
      <c r="R8" s="147">
        <f>SUM(R10:T13)</f>
        <v>0</v>
      </c>
      <c r="S8" s="147"/>
      <c r="T8" s="147"/>
      <c r="U8" s="69">
        <v>1</v>
      </c>
      <c r="V8" s="57"/>
      <c r="W8" s="19"/>
      <c r="X8" s="19"/>
      <c r="Y8" s="19"/>
      <c r="Z8" s="19"/>
      <c r="AA8" s="19"/>
      <c r="AB8" s="19"/>
      <c r="AC8" s="19"/>
    </row>
    <row r="9" spans="1:29" ht="10.75" customHeight="1">
      <c r="A9" s="19"/>
      <c r="B9" s="19"/>
      <c r="C9" s="35"/>
      <c r="D9" s="35"/>
      <c r="E9" s="35"/>
      <c r="F9" s="35"/>
      <c r="G9" s="35"/>
      <c r="H9" s="35"/>
      <c r="I9" s="35"/>
      <c r="J9" s="35"/>
      <c r="K9" s="35"/>
      <c r="L9" s="35"/>
      <c r="M9" s="19"/>
      <c r="N9" s="20"/>
      <c r="O9" s="20"/>
      <c r="P9" s="50"/>
      <c r="Q9" s="50"/>
      <c r="R9" s="50"/>
      <c r="S9" s="50"/>
      <c r="T9" s="76"/>
      <c r="U9" s="69"/>
      <c r="V9" s="57"/>
      <c r="W9" s="19"/>
      <c r="X9" s="19"/>
      <c r="Y9" s="19"/>
      <c r="Z9" s="19"/>
      <c r="AA9" s="19"/>
      <c r="AB9" s="19"/>
      <c r="AC9" s="19"/>
    </row>
    <row r="10" spans="1:29" s="11" customFormat="1" ht="194.25" customHeight="1">
      <c r="A10" s="21">
        <f>$A$8</f>
        <v>1</v>
      </c>
      <c r="B10" s="31">
        <f>IF(U10=1,1+B8,0)</f>
        <v>1</v>
      </c>
      <c r="C10" s="160" t="s">
        <v>66</v>
      </c>
      <c r="D10" s="145"/>
      <c r="E10" s="145"/>
      <c r="F10" s="145"/>
      <c r="G10" s="145"/>
      <c r="H10" s="145"/>
      <c r="I10" s="145"/>
      <c r="J10" s="145"/>
      <c r="K10" s="145"/>
      <c r="L10" s="145"/>
      <c r="M10" s="11" t="s">
        <v>38</v>
      </c>
      <c r="N10" s="142">
        <v>1</v>
      </c>
      <c r="O10" s="142"/>
      <c r="P10" s="143"/>
      <c r="Q10" s="143"/>
      <c r="R10" s="143">
        <f>N10*P10</f>
        <v>0</v>
      </c>
      <c r="S10" s="143"/>
      <c r="T10" s="143"/>
      <c r="U10" s="69">
        <v>1</v>
      </c>
      <c r="V10" s="58"/>
      <c r="W10" s="19"/>
      <c r="X10" s="19"/>
      <c r="Y10" s="19"/>
      <c r="Z10" s="19"/>
      <c r="AA10" s="19"/>
      <c r="AB10" s="19"/>
      <c r="AC10" s="19"/>
    </row>
    <row r="11" spans="1:29" s="11" customFormat="1" ht="12" customHeight="1">
      <c r="A11" s="21"/>
      <c r="B11" s="31"/>
      <c r="C11" s="99"/>
      <c r="D11" s="99"/>
      <c r="E11" s="99"/>
      <c r="F11" s="99"/>
      <c r="G11" s="99"/>
      <c r="H11" s="99"/>
      <c r="I11" s="99"/>
      <c r="J11" s="99"/>
      <c r="K11" s="99"/>
      <c r="L11" s="99"/>
      <c r="N11" s="43"/>
      <c r="O11" s="43"/>
      <c r="Q11" s="76"/>
      <c r="R11" s="76"/>
      <c r="S11" s="76"/>
      <c r="T11" s="76"/>
      <c r="U11" s="69"/>
      <c r="V11" s="58"/>
      <c r="W11" s="19"/>
      <c r="X11" s="19"/>
      <c r="Y11" s="19"/>
      <c r="Z11" s="19"/>
      <c r="AA11" s="19"/>
      <c r="AB11" s="19"/>
      <c r="AC11" s="19"/>
    </row>
    <row r="12" spans="1:29" s="11" customFormat="1" ht="132.75" customHeight="1">
      <c r="A12" s="21">
        <f>$A$8</f>
        <v>1</v>
      </c>
      <c r="B12" s="31">
        <f>IF(U12=1,1+B10,0)</f>
        <v>2</v>
      </c>
      <c r="C12" s="141" t="s">
        <v>67</v>
      </c>
      <c r="D12" s="141"/>
      <c r="E12" s="141"/>
      <c r="F12" s="141"/>
      <c r="G12" s="141"/>
      <c r="H12" s="141"/>
      <c r="I12" s="141"/>
      <c r="J12" s="141"/>
      <c r="K12" s="141"/>
      <c r="L12" s="141"/>
      <c r="M12" s="11" t="s">
        <v>68</v>
      </c>
      <c r="N12" s="142">
        <v>52.5</v>
      </c>
      <c r="O12" s="142"/>
      <c r="P12" s="143"/>
      <c r="Q12" s="143"/>
      <c r="R12" s="143">
        <f>N12*P12</f>
        <v>0</v>
      </c>
      <c r="S12" s="143"/>
      <c r="T12" s="143"/>
      <c r="U12" s="69">
        <v>1</v>
      </c>
      <c r="V12" s="58"/>
      <c r="W12" s="19"/>
      <c r="X12" s="19"/>
      <c r="Y12" s="19"/>
      <c r="Z12" s="19"/>
      <c r="AA12" s="19"/>
      <c r="AB12" s="19"/>
      <c r="AC12" s="19"/>
    </row>
    <row r="13" spans="1:29" s="11" customFormat="1" ht="12" customHeight="1">
      <c r="A13" s="21"/>
      <c r="B13" s="31"/>
      <c r="C13" s="99"/>
      <c r="D13" s="99"/>
      <c r="E13" s="99"/>
      <c r="F13" s="99"/>
      <c r="G13" s="99"/>
      <c r="H13" s="99"/>
      <c r="I13" s="99"/>
      <c r="J13" s="99"/>
      <c r="K13" s="99"/>
      <c r="L13" s="99"/>
      <c r="N13" s="43"/>
      <c r="O13" s="43"/>
      <c r="Q13" s="76"/>
      <c r="R13" s="76"/>
      <c r="S13" s="76"/>
      <c r="T13" s="76"/>
      <c r="U13" s="69"/>
      <c r="V13" s="58"/>
      <c r="W13" s="19"/>
      <c r="X13" s="19"/>
      <c r="Y13" s="19"/>
      <c r="Z13" s="19"/>
      <c r="AA13" s="19"/>
      <c r="AB13" s="19"/>
      <c r="AC13" s="19"/>
    </row>
    <row r="14" spans="1:29" s="11" customFormat="1" ht="77.25" customHeight="1">
      <c r="A14" s="21">
        <f>$A$8</f>
        <v>1</v>
      </c>
      <c r="B14" s="31">
        <f>IF(U14=1,1+B12,0)</f>
        <v>3</v>
      </c>
      <c r="C14" s="141" t="s">
        <v>70</v>
      </c>
      <c r="D14" s="141"/>
      <c r="E14" s="141"/>
      <c r="F14" s="141"/>
      <c r="G14" s="141"/>
      <c r="H14" s="141"/>
      <c r="I14" s="141"/>
      <c r="J14" s="141"/>
      <c r="K14" s="141"/>
      <c r="L14" s="141"/>
      <c r="M14" s="11" t="s">
        <v>69</v>
      </c>
      <c r="N14" s="142">
        <v>1</v>
      </c>
      <c r="O14" s="142"/>
      <c r="P14" s="143"/>
      <c r="Q14" s="143"/>
      <c r="R14" s="143">
        <f>N14*P14</f>
        <v>0</v>
      </c>
      <c r="S14" s="143"/>
      <c r="T14" s="143"/>
      <c r="U14" s="69">
        <v>1</v>
      </c>
      <c r="V14" s="58"/>
      <c r="W14" s="19"/>
      <c r="X14" s="19"/>
      <c r="Y14" s="19"/>
      <c r="Z14" s="19"/>
      <c r="AA14" s="19"/>
      <c r="AB14" s="19"/>
      <c r="AC14" s="19"/>
    </row>
    <row r="15" spans="1:29" s="11" customFormat="1" ht="12" customHeight="1">
      <c r="A15" s="21"/>
      <c r="B15" s="31"/>
      <c r="C15" s="99"/>
      <c r="D15" s="99"/>
      <c r="E15" s="99"/>
      <c r="F15" s="99"/>
      <c r="G15" s="99"/>
      <c r="H15" s="99"/>
      <c r="I15" s="99"/>
      <c r="J15" s="99"/>
      <c r="K15" s="99"/>
      <c r="L15" s="99"/>
      <c r="N15" s="43"/>
      <c r="O15" s="43"/>
      <c r="Q15" s="76"/>
      <c r="R15" s="76"/>
      <c r="S15" s="76"/>
      <c r="T15" s="76"/>
      <c r="U15" s="69"/>
      <c r="V15" s="58"/>
      <c r="W15" s="19"/>
      <c r="X15" s="19"/>
      <c r="Y15" s="19"/>
      <c r="Z15" s="19"/>
      <c r="AA15" s="19"/>
      <c r="AB15" s="19"/>
      <c r="AC15" s="19"/>
    </row>
    <row r="16" spans="1:29" s="11" customFormat="1" ht="118.5" customHeight="1">
      <c r="A16" s="21">
        <f>$A$8</f>
        <v>1</v>
      </c>
      <c r="B16" s="31">
        <f>IF(U16=1,1+B14,0)</f>
        <v>4</v>
      </c>
      <c r="C16" s="141" t="s">
        <v>83</v>
      </c>
      <c r="D16" s="141"/>
      <c r="E16" s="141"/>
      <c r="F16" s="141"/>
      <c r="G16" s="141"/>
      <c r="H16" s="141"/>
      <c r="I16" s="141"/>
      <c r="J16" s="141"/>
      <c r="K16" s="141"/>
      <c r="L16" s="141"/>
      <c r="M16" s="11" t="s">
        <v>32</v>
      </c>
      <c r="N16" s="142">
        <v>450</v>
      </c>
      <c r="O16" s="142"/>
      <c r="P16" s="143"/>
      <c r="Q16" s="143"/>
      <c r="R16" s="143">
        <f>N16*P16</f>
        <v>0</v>
      </c>
      <c r="S16" s="143"/>
      <c r="T16" s="143"/>
      <c r="U16" s="69">
        <v>1</v>
      </c>
      <c r="V16" s="58"/>
      <c r="W16" s="19"/>
      <c r="X16" s="19"/>
      <c r="Y16" s="19"/>
      <c r="Z16" s="19"/>
      <c r="AA16" s="19"/>
      <c r="AB16" s="19"/>
      <c r="AC16" s="19"/>
    </row>
    <row r="17" spans="1:29" s="11" customFormat="1" ht="12" customHeight="1">
      <c r="A17" s="21"/>
      <c r="B17" s="31"/>
      <c r="C17" s="99"/>
      <c r="D17" s="99"/>
      <c r="E17" s="99"/>
      <c r="F17" s="99"/>
      <c r="G17" s="99"/>
      <c r="H17" s="99"/>
      <c r="I17" s="99"/>
      <c r="J17" s="99"/>
      <c r="K17" s="99"/>
      <c r="L17" s="99"/>
      <c r="N17" s="43"/>
      <c r="O17" s="43"/>
      <c r="Q17" s="76"/>
      <c r="R17" s="76"/>
      <c r="S17" s="76"/>
      <c r="T17" s="76"/>
      <c r="U17" s="69"/>
      <c r="V17" s="58"/>
      <c r="W17" s="19"/>
      <c r="X17" s="19"/>
      <c r="Y17" s="19"/>
      <c r="Z17" s="19"/>
      <c r="AA17" s="19"/>
      <c r="AB17" s="19"/>
      <c r="AC17" s="19"/>
    </row>
    <row r="18" spans="1:29" s="11" customFormat="1" ht="12" customHeight="1">
      <c r="A18" s="21"/>
      <c r="B18" s="31"/>
      <c r="C18" s="99"/>
      <c r="D18" s="99"/>
      <c r="E18" s="99"/>
      <c r="F18" s="99"/>
      <c r="G18" s="99"/>
      <c r="H18" s="99"/>
      <c r="I18" s="99"/>
      <c r="J18" s="99"/>
      <c r="K18" s="99"/>
      <c r="L18" s="99"/>
      <c r="N18" s="43"/>
      <c r="O18" s="43"/>
      <c r="Q18" s="76"/>
      <c r="R18" s="76"/>
      <c r="S18" s="76"/>
      <c r="T18" s="76"/>
      <c r="U18" s="69"/>
      <c r="V18" s="58"/>
      <c r="W18" s="19"/>
      <c r="X18" s="19"/>
      <c r="Y18" s="19"/>
      <c r="Z18" s="19"/>
      <c r="AA18" s="19"/>
      <c r="AB18" s="19"/>
      <c r="AC18" s="19"/>
    </row>
    <row r="19" spans="1:29" s="11" customFormat="1" ht="12" customHeight="1">
      <c r="A19" s="21"/>
      <c r="B19" s="31"/>
      <c r="C19" s="99"/>
      <c r="D19" s="99"/>
      <c r="E19" s="99"/>
      <c r="F19" s="99"/>
      <c r="G19" s="99"/>
      <c r="H19" s="99"/>
      <c r="I19" s="99"/>
      <c r="J19" s="99"/>
      <c r="K19" s="99"/>
      <c r="L19" s="99"/>
      <c r="N19" s="43"/>
      <c r="O19" s="43"/>
      <c r="Q19" s="76"/>
      <c r="R19" s="76"/>
      <c r="S19" s="76"/>
      <c r="T19" s="76"/>
      <c r="U19" s="69"/>
      <c r="V19" s="58"/>
      <c r="W19" s="19"/>
      <c r="X19" s="19"/>
      <c r="Y19" s="19"/>
      <c r="Z19" s="19"/>
      <c r="AA19" s="19"/>
      <c r="AB19" s="19"/>
      <c r="AC19" s="19"/>
    </row>
    <row r="20" spans="1:29" s="11" customFormat="1" ht="12" customHeight="1">
      <c r="A20" s="21"/>
      <c r="B20" s="31"/>
      <c r="C20" s="99"/>
      <c r="D20" s="99"/>
      <c r="E20" s="99"/>
      <c r="F20" s="99"/>
      <c r="G20" s="99"/>
      <c r="H20" s="99"/>
      <c r="I20" s="99"/>
      <c r="J20" s="99"/>
      <c r="K20" s="99"/>
      <c r="L20" s="99"/>
      <c r="N20" s="43"/>
      <c r="O20" s="43"/>
      <c r="Q20" s="76"/>
      <c r="R20" s="76"/>
      <c r="S20" s="76"/>
      <c r="T20" s="76"/>
      <c r="U20" s="69"/>
      <c r="V20" s="58"/>
      <c r="W20" s="19"/>
      <c r="X20" s="19"/>
      <c r="Y20" s="19"/>
      <c r="Z20" s="19"/>
      <c r="AA20" s="19"/>
      <c r="AB20" s="19"/>
      <c r="AC20" s="19"/>
    </row>
    <row r="21" spans="1:29" s="11" customFormat="1" ht="12" customHeight="1">
      <c r="A21" s="21"/>
      <c r="B21" s="31"/>
      <c r="C21" s="99"/>
      <c r="D21" s="99"/>
      <c r="E21" s="99"/>
      <c r="F21" s="99"/>
      <c r="G21" s="99"/>
      <c r="H21" s="99"/>
      <c r="I21" s="99"/>
      <c r="J21" s="99"/>
      <c r="K21" s="99"/>
      <c r="L21" s="99"/>
      <c r="N21" s="43"/>
      <c r="O21" s="43"/>
      <c r="Q21" s="76"/>
      <c r="R21" s="76"/>
      <c r="S21" s="76"/>
      <c r="T21" s="76"/>
      <c r="U21" s="69"/>
      <c r="V21" s="58"/>
      <c r="W21" s="19"/>
      <c r="X21" s="19"/>
      <c r="Y21" s="19"/>
      <c r="Z21" s="19"/>
      <c r="AA21" s="19"/>
      <c r="AB21" s="19"/>
      <c r="AC21" s="19"/>
    </row>
    <row r="22" spans="1:29" s="11" customFormat="1" ht="12" customHeight="1">
      <c r="A22" s="21"/>
      <c r="B22" s="31"/>
      <c r="C22" s="99"/>
      <c r="D22" s="99"/>
      <c r="E22" s="99"/>
      <c r="F22" s="99"/>
      <c r="G22" s="99"/>
      <c r="H22" s="99"/>
      <c r="I22" s="99"/>
      <c r="J22" s="99"/>
      <c r="K22" s="99"/>
      <c r="L22" s="99"/>
      <c r="N22" s="43"/>
      <c r="O22" s="43"/>
      <c r="Q22" s="76"/>
      <c r="R22" s="76"/>
      <c r="S22" s="76"/>
      <c r="T22" s="76"/>
      <c r="U22" s="69"/>
      <c r="V22" s="58"/>
      <c r="W22" s="19"/>
      <c r="X22" s="19"/>
      <c r="Y22" s="19"/>
      <c r="Z22" s="19"/>
      <c r="AA22" s="19"/>
      <c r="AB22" s="19"/>
      <c r="AC22" s="19"/>
    </row>
    <row r="23" spans="1:29" s="11" customFormat="1" ht="12" customHeight="1">
      <c r="A23" s="21"/>
      <c r="B23" s="31"/>
      <c r="C23" s="99"/>
      <c r="D23" s="99"/>
      <c r="E23" s="99"/>
      <c r="F23" s="99"/>
      <c r="G23" s="99"/>
      <c r="H23" s="99"/>
      <c r="I23" s="99"/>
      <c r="J23" s="99"/>
      <c r="K23" s="99"/>
      <c r="L23" s="99"/>
      <c r="N23" s="43"/>
      <c r="O23" s="43"/>
      <c r="Q23" s="76"/>
      <c r="R23" s="76"/>
      <c r="S23" s="76"/>
      <c r="T23" s="76"/>
      <c r="U23" s="69"/>
      <c r="V23" s="58"/>
      <c r="W23" s="19"/>
      <c r="X23" s="19"/>
      <c r="Y23" s="19"/>
      <c r="Z23" s="19"/>
      <c r="AA23" s="19"/>
      <c r="AB23" s="19"/>
      <c r="AC23" s="19"/>
    </row>
    <row r="24" spans="1:29" s="11" customFormat="1" ht="12" customHeight="1">
      <c r="A24" s="21"/>
      <c r="B24" s="31"/>
      <c r="C24" s="99"/>
      <c r="D24" s="99"/>
      <c r="E24" s="99"/>
      <c r="F24" s="99"/>
      <c r="G24" s="99"/>
      <c r="H24" s="99"/>
      <c r="I24" s="99"/>
      <c r="J24" s="99"/>
      <c r="K24" s="99"/>
      <c r="L24" s="99"/>
      <c r="N24" s="43"/>
      <c r="O24" s="43"/>
      <c r="Q24" s="76"/>
      <c r="R24" s="76"/>
      <c r="S24" s="76"/>
      <c r="T24" s="76"/>
      <c r="U24" s="69"/>
      <c r="V24" s="58"/>
      <c r="W24" s="19"/>
      <c r="X24" s="19"/>
      <c r="Y24" s="19"/>
      <c r="Z24" s="19"/>
      <c r="AA24" s="19"/>
      <c r="AB24" s="19"/>
      <c r="AC24" s="19"/>
    </row>
    <row r="25" spans="1:29" s="11" customFormat="1" ht="12" customHeight="1">
      <c r="A25" s="21"/>
      <c r="B25" s="31"/>
      <c r="C25" s="99"/>
      <c r="D25" s="99"/>
      <c r="E25" s="99"/>
      <c r="F25" s="99"/>
      <c r="G25" s="99"/>
      <c r="H25" s="99"/>
      <c r="I25" s="99"/>
      <c r="J25" s="99"/>
      <c r="K25" s="99"/>
      <c r="L25" s="99"/>
      <c r="N25" s="43"/>
      <c r="O25" s="43"/>
      <c r="Q25" s="76"/>
      <c r="R25" s="76"/>
      <c r="S25" s="76"/>
      <c r="T25" s="76"/>
      <c r="U25" s="69"/>
      <c r="V25" s="58"/>
      <c r="W25" s="19"/>
      <c r="X25" s="19"/>
      <c r="Y25" s="19"/>
      <c r="Z25" s="19"/>
      <c r="AA25" s="19"/>
      <c r="AB25" s="19"/>
      <c r="AC25" s="19"/>
    </row>
    <row r="26" spans="1:29" s="11" customFormat="1" ht="12" customHeight="1">
      <c r="A26" s="21"/>
      <c r="B26" s="31"/>
      <c r="C26" s="99"/>
      <c r="D26" s="99"/>
      <c r="E26" s="99"/>
      <c r="F26" s="99"/>
      <c r="G26" s="99"/>
      <c r="H26" s="99"/>
      <c r="I26" s="99"/>
      <c r="J26" s="99"/>
      <c r="K26" s="99"/>
      <c r="L26" s="99"/>
      <c r="N26" s="43"/>
      <c r="O26" s="43"/>
      <c r="Q26" s="76"/>
      <c r="R26" s="76"/>
      <c r="S26" s="76"/>
      <c r="T26" s="76"/>
      <c r="U26" s="69"/>
      <c r="V26" s="58"/>
      <c r="W26" s="19"/>
      <c r="X26" s="19"/>
      <c r="Y26" s="19"/>
      <c r="Z26" s="19"/>
      <c r="AA26" s="19"/>
      <c r="AB26" s="19"/>
      <c r="AC26" s="19"/>
    </row>
    <row r="27" spans="1:29" s="11" customFormat="1" ht="12" customHeight="1">
      <c r="A27" s="21"/>
      <c r="B27" s="31"/>
      <c r="C27" s="99"/>
      <c r="D27" s="99"/>
      <c r="E27" s="99"/>
      <c r="F27" s="99"/>
      <c r="G27" s="99"/>
      <c r="H27" s="99"/>
      <c r="I27" s="99"/>
      <c r="J27" s="99"/>
      <c r="K27" s="99"/>
      <c r="L27" s="99"/>
      <c r="N27" s="43"/>
      <c r="O27" s="43"/>
      <c r="Q27" s="76"/>
      <c r="R27" s="76"/>
      <c r="S27" s="76"/>
      <c r="T27" s="76"/>
      <c r="U27" s="69"/>
      <c r="V27" s="58"/>
      <c r="W27" s="19"/>
      <c r="X27" s="19"/>
      <c r="Y27" s="19"/>
      <c r="Z27" s="19"/>
      <c r="AA27" s="19"/>
      <c r="AB27" s="19"/>
      <c r="AC27" s="19"/>
    </row>
    <row r="28" spans="1:29" s="11" customFormat="1" ht="12" customHeight="1">
      <c r="A28" s="21"/>
      <c r="B28" s="31"/>
      <c r="C28" s="99"/>
      <c r="D28" s="99"/>
      <c r="E28" s="99"/>
      <c r="F28" s="99"/>
      <c r="G28" s="99"/>
      <c r="H28" s="99"/>
      <c r="I28" s="99"/>
      <c r="J28" s="99"/>
      <c r="K28" s="99"/>
      <c r="L28" s="99"/>
      <c r="N28" s="43"/>
      <c r="O28" s="43"/>
      <c r="Q28" s="76"/>
      <c r="R28" s="76"/>
      <c r="S28" s="76"/>
      <c r="T28" s="76"/>
      <c r="U28" s="69"/>
      <c r="V28" s="58"/>
      <c r="W28" s="19"/>
      <c r="X28" s="19"/>
      <c r="Y28" s="19"/>
      <c r="Z28" s="19"/>
      <c r="AA28" s="19"/>
      <c r="AB28" s="19"/>
      <c r="AC28" s="19"/>
    </row>
    <row r="29" spans="1:29" s="11" customFormat="1" ht="12" customHeight="1">
      <c r="A29" s="21"/>
      <c r="B29" s="31"/>
      <c r="C29" s="99"/>
      <c r="D29" s="99"/>
      <c r="E29" s="99"/>
      <c r="F29" s="99"/>
      <c r="G29" s="99"/>
      <c r="H29" s="99"/>
      <c r="I29" s="99"/>
      <c r="J29" s="99"/>
      <c r="K29" s="99"/>
      <c r="L29" s="99"/>
      <c r="N29" s="43"/>
      <c r="O29" s="43"/>
      <c r="Q29" s="76"/>
      <c r="R29" s="76"/>
      <c r="S29" s="76"/>
      <c r="T29" s="76"/>
      <c r="U29" s="69"/>
      <c r="V29" s="58"/>
      <c r="W29" s="19"/>
      <c r="X29" s="19"/>
      <c r="Y29" s="19"/>
      <c r="Z29" s="19"/>
      <c r="AA29" s="19"/>
      <c r="AB29" s="19"/>
      <c r="AC29" s="19"/>
    </row>
    <row r="30" spans="1:29" s="11" customFormat="1" ht="12" customHeight="1">
      <c r="A30" s="21"/>
      <c r="B30" s="31"/>
      <c r="C30" s="99"/>
      <c r="D30" s="99"/>
      <c r="E30" s="99"/>
      <c r="F30" s="99"/>
      <c r="G30" s="99"/>
      <c r="H30" s="99"/>
      <c r="I30" s="99"/>
      <c r="J30" s="99"/>
      <c r="K30" s="99"/>
      <c r="L30" s="99"/>
      <c r="N30" s="43"/>
      <c r="O30" s="43"/>
      <c r="Q30" s="76"/>
      <c r="R30" s="76"/>
      <c r="S30" s="76"/>
      <c r="T30" s="76"/>
      <c r="U30" s="69"/>
      <c r="V30" s="58"/>
      <c r="W30" s="19"/>
      <c r="X30" s="19"/>
      <c r="Y30" s="19"/>
      <c r="Z30" s="19"/>
      <c r="AA30" s="19"/>
      <c r="AB30" s="19"/>
      <c r="AC30" s="19"/>
    </row>
    <row r="31" spans="1:29" s="11" customFormat="1" ht="12" customHeight="1">
      <c r="A31" s="21"/>
      <c r="B31" s="31"/>
      <c r="C31" s="99"/>
      <c r="D31" s="99"/>
      <c r="E31" s="99"/>
      <c r="F31" s="99"/>
      <c r="G31" s="99"/>
      <c r="H31" s="99"/>
      <c r="I31" s="99"/>
      <c r="J31" s="99"/>
      <c r="K31" s="99"/>
      <c r="L31" s="99"/>
      <c r="N31" s="43"/>
      <c r="O31" s="43"/>
      <c r="Q31" s="76"/>
      <c r="R31" s="76"/>
      <c r="S31" s="76"/>
      <c r="T31" s="76"/>
      <c r="U31" s="69"/>
      <c r="V31" s="58"/>
      <c r="W31" s="19"/>
      <c r="X31" s="19"/>
      <c r="Y31" s="19"/>
      <c r="Z31" s="19"/>
      <c r="AA31" s="19"/>
      <c r="AB31" s="19"/>
      <c r="AC31" s="19"/>
    </row>
    <row r="32" spans="1:29" s="11" customFormat="1" ht="12" customHeight="1">
      <c r="A32" s="21"/>
      <c r="B32" s="31"/>
      <c r="C32" s="99"/>
      <c r="D32" s="99"/>
      <c r="E32" s="99"/>
      <c r="F32" s="99"/>
      <c r="G32" s="99"/>
      <c r="H32" s="99"/>
      <c r="I32" s="99"/>
      <c r="J32" s="99"/>
      <c r="K32" s="99"/>
      <c r="L32" s="99"/>
      <c r="N32" s="43"/>
      <c r="O32" s="43"/>
      <c r="Q32" s="76"/>
      <c r="R32" s="76"/>
      <c r="S32" s="76"/>
      <c r="T32" s="76"/>
      <c r="U32" s="69"/>
      <c r="V32" s="58"/>
      <c r="W32" s="19"/>
      <c r="X32" s="19"/>
      <c r="Y32" s="19"/>
      <c r="Z32" s="19"/>
      <c r="AA32" s="19"/>
      <c r="AB32" s="19"/>
      <c r="AC32" s="19"/>
    </row>
    <row r="33" spans="1:29" s="11" customFormat="1" ht="12" customHeight="1">
      <c r="A33" s="21"/>
      <c r="B33" s="31"/>
      <c r="C33" s="99"/>
      <c r="D33" s="99"/>
      <c r="E33" s="99"/>
      <c r="F33" s="99"/>
      <c r="G33" s="99"/>
      <c r="H33" s="99"/>
      <c r="I33" s="99"/>
      <c r="J33" s="99"/>
      <c r="K33" s="99"/>
      <c r="L33" s="99"/>
      <c r="N33" s="43"/>
      <c r="O33" s="43"/>
      <c r="Q33" s="76"/>
      <c r="R33" s="76"/>
      <c r="S33" s="76"/>
      <c r="T33" s="76"/>
      <c r="U33" s="69"/>
      <c r="V33" s="58"/>
      <c r="W33" s="19"/>
      <c r="X33" s="19"/>
      <c r="Y33" s="19"/>
      <c r="Z33" s="19"/>
      <c r="AA33" s="19"/>
      <c r="AB33" s="19"/>
      <c r="AC33" s="19"/>
    </row>
    <row r="34" spans="1:29" s="11" customFormat="1" ht="12" customHeight="1">
      <c r="A34" s="21"/>
      <c r="B34" s="31"/>
      <c r="C34" s="99"/>
      <c r="D34" s="99"/>
      <c r="E34" s="99"/>
      <c r="F34" s="99"/>
      <c r="G34" s="99"/>
      <c r="H34" s="99"/>
      <c r="I34" s="99"/>
      <c r="J34" s="99"/>
      <c r="K34" s="99"/>
      <c r="L34" s="99"/>
      <c r="N34" s="43"/>
      <c r="O34" s="43"/>
      <c r="Q34" s="76"/>
      <c r="R34" s="76"/>
      <c r="S34" s="76"/>
      <c r="T34" s="76"/>
      <c r="U34" s="69"/>
      <c r="V34" s="58"/>
      <c r="W34" s="19"/>
      <c r="X34" s="19"/>
      <c r="Y34" s="19"/>
      <c r="Z34" s="19"/>
      <c r="AA34" s="19"/>
      <c r="AB34" s="19"/>
      <c r="AC34" s="19"/>
    </row>
    <row r="35" spans="1:29" s="11" customFormat="1" ht="12" customHeight="1">
      <c r="A35" s="21"/>
      <c r="B35" s="31"/>
      <c r="C35" s="99"/>
      <c r="D35" s="99"/>
      <c r="E35" s="99"/>
      <c r="F35" s="99"/>
      <c r="G35" s="99"/>
      <c r="H35" s="99"/>
      <c r="I35" s="99"/>
      <c r="J35" s="99"/>
      <c r="K35" s="99"/>
      <c r="L35" s="99"/>
      <c r="N35" s="43"/>
      <c r="O35" s="43"/>
      <c r="Q35" s="76"/>
      <c r="R35" s="76"/>
      <c r="S35" s="76"/>
      <c r="T35" s="76"/>
      <c r="U35" s="69"/>
      <c r="V35" s="58"/>
      <c r="W35" s="19"/>
      <c r="X35" s="19"/>
      <c r="Y35" s="19"/>
      <c r="Z35" s="19"/>
      <c r="AA35" s="19"/>
      <c r="AB35" s="19"/>
      <c r="AC35" s="19"/>
    </row>
    <row r="36" spans="1:29" s="11" customFormat="1" ht="18" customHeight="1">
      <c r="A36" s="126">
        <f>A10+1</f>
        <v>2</v>
      </c>
      <c r="B36" s="72"/>
      <c r="C36" s="73" t="s">
        <v>71</v>
      </c>
      <c r="D36" s="70"/>
      <c r="E36" s="70"/>
      <c r="F36" s="70"/>
      <c r="G36" s="70"/>
      <c r="H36" s="70"/>
      <c r="I36" s="70"/>
      <c r="J36" s="70"/>
      <c r="K36" s="70"/>
      <c r="L36" s="70"/>
      <c r="M36" s="72"/>
      <c r="N36" s="74"/>
      <c r="O36" s="74"/>
      <c r="P36" s="75"/>
      <c r="Q36" s="75"/>
      <c r="R36" s="147">
        <f>SUM(R38:T49)</f>
        <v>0</v>
      </c>
      <c r="S36" s="147"/>
      <c r="T36" s="147"/>
      <c r="U36" s="69"/>
      <c r="V36" s="58"/>
      <c r="W36" s="19"/>
      <c r="X36" s="19"/>
      <c r="Y36" s="19"/>
      <c r="Z36" s="19"/>
      <c r="AA36" s="19"/>
      <c r="AB36" s="19"/>
      <c r="AC36" s="19"/>
    </row>
    <row r="37" spans="1:29" s="11" customFormat="1" ht="12" customHeight="1">
      <c r="A37" s="19"/>
      <c r="B37" s="19"/>
      <c r="C37" s="35"/>
      <c r="D37" s="35"/>
      <c r="E37" s="35"/>
      <c r="F37" s="35"/>
      <c r="G37" s="35"/>
      <c r="H37" s="35"/>
      <c r="I37" s="35"/>
      <c r="J37" s="35"/>
      <c r="K37" s="35"/>
      <c r="L37" s="35"/>
      <c r="M37" s="19"/>
      <c r="N37" s="20"/>
      <c r="O37" s="20"/>
      <c r="P37" s="50"/>
      <c r="Q37" s="50"/>
      <c r="R37" s="50"/>
      <c r="S37" s="50"/>
      <c r="T37" s="76"/>
      <c r="U37" s="69"/>
      <c r="V37" s="58"/>
      <c r="W37" s="19"/>
      <c r="X37" s="19"/>
      <c r="Y37" s="19"/>
      <c r="Z37" s="19"/>
      <c r="AA37" s="19"/>
      <c r="AB37" s="19"/>
      <c r="AC37" s="19"/>
    </row>
    <row r="38" spans="1:29" s="11" customFormat="1" ht="162" customHeight="1">
      <c r="A38" s="21">
        <f>$A$36</f>
        <v>2</v>
      </c>
      <c r="B38" s="31">
        <f>IF(U38=1,1+B36,0)</f>
        <v>1</v>
      </c>
      <c r="C38" s="145" t="s">
        <v>72</v>
      </c>
      <c r="D38" s="145"/>
      <c r="E38" s="145"/>
      <c r="F38" s="145"/>
      <c r="G38" s="145"/>
      <c r="H38" s="145"/>
      <c r="I38" s="145"/>
      <c r="J38" s="145"/>
      <c r="K38" s="145"/>
      <c r="L38" s="145"/>
      <c r="M38" s="32" t="s">
        <v>32</v>
      </c>
      <c r="N38" s="142">
        <v>165</v>
      </c>
      <c r="O38" s="142"/>
      <c r="P38" s="143"/>
      <c r="Q38" s="143"/>
      <c r="R38" s="143">
        <f>N38*P38</f>
        <v>0</v>
      </c>
      <c r="S38" s="143"/>
      <c r="T38" s="143"/>
      <c r="U38" s="69">
        <v>1</v>
      </c>
      <c r="V38" s="58"/>
      <c r="W38" s="19"/>
      <c r="X38" s="19"/>
      <c r="Y38" s="19"/>
      <c r="Z38" s="19"/>
      <c r="AA38" s="19"/>
      <c r="AB38" s="19"/>
      <c r="AC38" s="19"/>
    </row>
    <row r="39" spans="1:29" s="11" customFormat="1" ht="12" customHeight="1">
      <c r="A39" s="21"/>
      <c r="B39" s="31"/>
      <c r="C39" s="99"/>
      <c r="D39" s="99"/>
      <c r="E39" s="99"/>
      <c r="F39" s="99"/>
      <c r="G39" s="99"/>
      <c r="H39" s="99"/>
      <c r="I39" s="99"/>
      <c r="J39" s="99"/>
      <c r="K39" s="99"/>
      <c r="L39" s="99"/>
      <c r="N39" s="43"/>
      <c r="O39" s="43"/>
      <c r="P39" s="76"/>
      <c r="Q39" s="76"/>
      <c r="R39" s="76"/>
      <c r="S39" s="76"/>
      <c r="T39" s="76"/>
      <c r="U39" s="69"/>
      <c r="V39" s="58"/>
      <c r="W39" s="19"/>
      <c r="X39" s="19"/>
      <c r="Y39" s="19"/>
      <c r="Z39" s="19"/>
      <c r="AA39" s="19"/>
      <c r="AB39" s="19"/>
      <c r="AC39" s="19"/>
    </row>
    <row r="40" spans="1:29" s="11" customFormat="1" ht="181.5" customHeight="1">
      <c r="A40" s="21">
        <f>$A$36</f>
        <v>2</v>
      </c>
      <c r="B40" s="31">
        <f>IF(U40=1,1+B38,0)</f>
        <v>2</v>
      </c>
      <c r="C40" s="145" t="s">
        <v>85</v>
      </c>
      <c r="D40" s="145"/>
      <c r="E40" s="145"/>
      <c r="F40" s="145"/>
      <c r="G40" s="145"/>
      <c r="H40" s="145"/>
      <c r="I40" s="145"/>
      <c r="J40" s="145"/>
      <c r="K40" s="145"/>
      <c r="L40" s="145"/>
      <c r="M40" s="32" t="s">
        <v>32</v>
      </c>
      <c r="N40" s="142">
        <v>165</v>
      </c>
      <c r="O40" s="142"/>
      <c r="P40" s="143"/>
      <c r="Q40" s="143"/>
      <c r="R40" s="143">
        <f>N40*P40</f>
        <v>0</v>
      </c>
      <c r="S40" s="143"/>
      <c r="T40" s="143"/>
      <c r="U40" s="69">
        <v>1</v>
      </c>
      <c r="V40" s="58"/>
      <c r="W40" s="19"/>
      <c r="X40" s="19"/>
      <c r="Y40" s="19"/>
      <c r="Z40" s="19"/>
      <c r="AA40" s="19"/>
      <c r="AB40" s="19"/>
      <c r="AC40" s="19"/>
    </row>
    <row r="41" spans="1:29" s="11" customFormat="1" ht="12" customHeight="1">
      <c r="A41" s="21"/>
      <c r="B41" s="31"/>
      <c r="C41" s="99"/>
      <c r="D41" s="99"/>
      <c r="E41" s="99"/>
      <c r="F41" s="99"/>
      <c r="G41" s="99"/>
      <c r="H41" s="99"/>
      <c r="I41" s="99"/>
      <c r="J41" s="99"/>
      <c r="K41" s="99"/>
      <c r="L41" s="99"/>
      <c r="N41" s="43"/>
      <c r="O41" s="43"/>
      <c r="P41" s="76"/>
      <c r="Q41" s="76"/>
      <c r="R41" s="76"/>
      <c r="S41" s="76"/>
      <c r="T41" s="76"/>
      <c r="U41" s="69"/>
      <c r="V41" s="58"/>
      <c r="W41" s="19"/>
      <c r="X41" s="19"/>
      <c r="Y41" s="19"/>
      <c r="Z41" s="19"/>
      <c r="AA41" s="19"/>
      <c r="AB41" s="19"/>
      <c r="AC41" s="19"/>
    </row>
    <row r="42" spans="1:29" s="11" customFormat="1" ht="78" customHeight="1">
      <c r="A42" s="21">
        <f>$A$36</f>
        <v>2</v>
      </c>
      <c r="B42" s="31">
        <f>B40+1</f>
        <v>3</v>
      </c>
      <c r="C42" s="145" t="s">
        <v>73</v>
      </c>
      <c r="D42" s="145"/>
      <c r="E42" s="145"/>
      <c r="F42" s="145"/>
      <c r="G42" s="145"/>
      <c r="H42" s="145"/>
      <c r="I42" s="145"/>
      <c r="J42" s="145"/>
      <c r="K42" s="145"/>
      <c r="L42" s="145"/>
      <c r="M42" s="32" t="s">
        <v>68</v>
      </c>
      <c r="N42" s="142">
        <v>39.5</v>
      </c>
      <c r="O42" s="142"/>
      <c r="P42" s="143"/>
      <c r="Q42" s="143"/>
      <c r="R42" s="143">
        <f>N42*P42</f>
        <v>0</v>
      </c>
      <c r="S42" s="143"/>
      <c r="T42" s="143"/>
      <c r="U42" s="69">
        <v>1</v>
      </c>
      <c r="V42" s="58"/>
      <c r="W42" s="19"/>
      <c r="X42" s="19"/>
      <c r="Y42" s="19"/>
      <c r="Z42" s="19"/>
      <c r="AA42" s="19"/>
      <c r="AB42" s="19"/>
      <c r="AC42" s="19"/>
    </row>
    <row r="43" spans="1:29" s="11" customFormat="1" ht="12" customHeight="1">
      <c r="A43" s="21"/>
      <c r="B43" s="19"/>
      <c r="C43" s="102"/>
      <c r="D43" s="35"/>
      <c r="E43" s="35"/>
      <c r="F43" s="35"/>
      <c r="G43" s="35"/>
      <c r="H43" s="35"/>
      <c r="I43" s="35"/>
      <c r="J43" s="35"/>
      <c r="K43" s="35"/>
      <c r="L43" s="35"/>
      <c r="M43" s="19"/>
      <c r="N43" s="20"/>
      <c r="O43" s="20"/>
      <c r="P43" s="103"/>
      <c r="Q43" s="103"/>
      <c r="R43" s="104"/>
      <c r="S43" s="104"/>
      <c r="T43" s="104"/>
      <c r="U43" s="69"/>
      <c r="V43" s="58"/>
      <c r="W43" s="19"/>
      <c r="X43" s="19"/>
      <c r="Y43" s="19"/>
      <c r="Z43" s="19"/>
      <c r="AA43" s="19"/>
      <c r="AB43" s="19"/>
      <c r="AC43" s="19"/>
    </row>
    <row r="44" spans="1:29" s="11" customFormat="1" ht="195.75" customHeight="1">
      <c r="A44" s="21">
        <f>$A$36</f>
        <v>2</v>
      </c>
      <c r="B44" s="31">
        <f>B42+1</f>
        <v>4</v>
      </c>
      <c r="C44" s="145" t="s">
        <v>86</v>
      </c>
      <c r="D44" s="145"/>
      <c r="E44" s="145"/>
      <c r="F44" s="145"/>
      <c r="G44" s="145"/>
      <c r="H44" s="145"/>
      <c r="I44" s="145"/>
      <c r="J44" s="145"/>
      <c r="K44" s="145"/>
      <c r="L44" s="145"/>
      <c r="M44" s="32" t="s">
        <v>32</v>
      </c>
      <c r="N44" s="142">
        <v>205</v>
      </c>
      <c r="O44" s="142"/>
      <c r="P44" s="143"/>
      <c r="Q44" s="143"/>
      <c r="R44" s="143">
        <f>N44*P44</f>
        <v>0</v>
      </c>
      <c r="S44" s="143"/>
      <c r="T44" s="143"/>
      <c r="U44" s="69">
        <v>1</v>
      </c>
      <c r="V44" s="58"/>
      <c r="W44" s="19"/>
      <c r="X44" s="19"/>
      <c r="Y44" s="19"/>
      <c r="Z44" s="19"/>
      <c r="AA44" s="19"/>
      <c r="AB44" s="19"/>
      <c r="AC44" s="19"/>
    </row>
    <row r="45" spans="1:29" s="11" customFormat="1" ht="12" customHeight="1">
      <c r="A45" s="21"/>
      <c r="B45" s="19"/>
      <c r="C45" s="102"/>
      <c r="D45" s="35"/>
      <c r="E45" s="35"/>
      <c r="F45" s="35"/>
      <c r="G45" s="35"/>
      <c r="H45" s="35"/>
      <c r="I45" s="35"/>
      <c r="J45" s="35"/>
      <c r="K45" s="35"/>
      <c r="L45" s="35"/>
      <c r="M45" s="19"/>
      <c r="N45" s="20"/>
      <c r="O45" s="20"/>
      <c r="P45" s="103"/>
      <c r="Q45" s="103"/>
      <c r="R45" s="104"/>
      <c r="S45" s="104"/>
      <c r="T45" s="104"/>
      <c r="U45" s="69"/>
      <c r="V45" s="58"/>
      <c r="W45" s="19"/>
      <c r="X45" s="19"/>
      <c r="Y45" s="19"/>
      <c r="Z45" s="19"/>
      <c r="AA45" s="19"/>
      <c r="AB45" s="19"/>
      <c r="AC45" s="19"/>
    </row>
    <row r="46" spans="1:29" s="11" customFormat="1" ht="90.75" customHeight="1">
      <c r="A46" s="21">
        <f>$A$36</f>
        <v>2</v>
      </c>
      <c r="B46" s="31">
        <f>B44+1</f>
        <v>5</v>
      </c>
      <c r="C46" s="145" t="s">
        <v>74</v>
      </c>
      <c r="D46" s="145"/>
      <c r="E46" s="145"/>
      <c r="F46" s="145"/>
      <c r="G46" s="145"/>
      <c r="H46" s="145"/>
      <c r="I46" s="145"/>
      <c r="J46" s="145"/>
      <c r="K46" s="145"/>
      <c r="L46" s="145"/>
      <c r="M46" s="32" t="s">
        <v>36</v>
      </c>
      <c r="N46" s="142">
        <v>34</v>
      </c>
      <c r="O46" s="142"/>
      <c r="P46" s="143"/>
      <c r="Q46" s="143"/>
      <c r="R46" s="143">
        <f>N46*P46</f>
        <v>0</v>
      </c>
      <c r="S46" s="143"/>
      <c r="T46" s="143"/>
      <c r="U46" s="69">
        <v>1</v>
      </c>
      <c r="V46" s="58"/>
      <c r="W46" s="19"/>
      <c r="X46" s="19"/>
      <c r="Y46" s="19"/>
      <c r="Z46" s="19"/>
      <c r="AA46" s="19"/>
      <c r="AB46" s="19"/>
      <c r="AC46" s="19"/>
    </row>
    <row r="47" spans="1:29" s="11" customFormat="1" ht="12" customHeight="1">
      <c r="A47" s="21"/>
      <c r="B47" s="31"/>
      <c r="C47" s="99"/>
      <c r="D47" s="99"/>
      <c r="E47" s="99"/>
      <c r="F47" s="99"/>
      <c r="G47" s="99"/>
      <c r="H47" s="99"/>
      <c r="I47" s="99"/>
      <c r="J47" s="99"/>
      <c r="K47" s="99"/>
      <c r="L47" s="99"/>
      <c r="N47" s="43"/>
      <c r="O47" s="43"/>
      <c r="P47" s="76"/>
      <c r="Q47" s="76"/>
      <c r="R47" s="76"/>
      <c r="S47" s="76"/>
      <c r="T47" s="76"/>
      <c r="U47" s="69"/>
      <c r="V47" s="58"/>
      <c r="W47" s="19"/>
      <c r="X47" s="19"/>
      <c r="Y47" s="19"/>
      <c r="Z47" s="19"/>
      <c r="AA47" s="19"/>
      <c r="AB47" s="19"/>
      <c r="AC47" s="19"/>
    </row>
    <row r="48" spans="1:29" s="11" customFormat="1" ht="93" customHeight="1">
      <c r="A48" s="21">
        <f>$A$36</f>
        <v>2</v>
      </c>
      <c r="B48" s="31">
        <f>B46+1</f>
        <v>6</v>
      </c>
      <c r="C48" s="145" t="s">
        <v>75</v>
      </c>
      <c r="D48" s="145"/>
      <c r="E48" s="145"/>
      <c r="F48" s="145"/>
      <c r="G48" s="145"/>
      <c r="H48" s="145"/>
      <c r="I48" s="145"/>
      <c r="J48" s="145"/>
      <c r="K48" s="145"/>
      <c r="L48" s="145"/>
      <c r="M48" s="32" t="s">
        <v>36</v>
      </c>
      <c r="N48" s="142">
        <v>5</v>
      </c>
      <c r="O48" s="142"/>
      <c r="P48" s="143"/>
      <c r="Q48" s="143"/>
      <c r="R48" s="143">
        <f>N48*P48</f>
        <v>0</v>
      </c>
      <c r="S48" s="143"/>
      <c r="T48" s="143"/>
      <c r="U48" s="69">
        <v>1</v>
      </c>
      <c r="V48" s="58"/>
      <c r="W48" s="19"/>
      <c r="X48" s="19"/>
      <c r="Y48" s="19"/>
      <c r="Z48" s="19"/>
      <c r="AA48" s="19"/>
      <c r="AB48" s="19"/>
      <c r="AC48" s="19"/>
    </row>
    <row r="49" spans="1:29" s="11" customFormat="1" ht="12" customHeight="1">
      <c r="A49" s="21"/>
      <c r="B49" s="31"/>
      <c r="C49" s="99"/>
      <c r="D49" s="99"/>
      <c r="E49" s="99"/>
      <c r="F49" s="99"/>
      <c r="G49" s="99"/>
      <c r="H49" s="99"/>
      <c r="I49" s="99"/>
      <c r="J49" s="99"/>
      <c r="K49" s="99"/>
      <c r="L49" s="99"/>
      <c r="N49" s="43"/>
      <c r="O49" s="43"/>
      <c r="P49" s="76"/>
      <c r="Q49" s="76"/>
      <c r="R49" s="76"/>
      <c r="S49" s="76"/>
      <c r="T49" s="76"/>
      <c r="U49" s="69"/>
      <c r="V49" s="58"/>
      <c r="W49" s="19"/>
      <c r="X49" s="19"/>
      <c r="Y49" s="19"/>
      <c r="Z49" s="19"/>
      <c r="AA49" s="19"/>
      <c r="AB49" s="19"/>
      <c r="AC49" s="19"/>
    </row>
    <row r="50" spans="1:29" s="11" customFormat="1" ht="74.25" customHeight="1">
      <c r="A50" s="21">
        <f>$A$36</f>
        <v>2</v>
      </c>
      <c r="B50" s="31">
        <f>B48+1</f>
        <v>7</v>
      </c>
      <c r="C50" s="145" t="s">
        <v>84</v>
      </c>
      <c r="D50" s="145"/>
      <c r="E50" s="145"/>
      <c r="F50" s="145"/>
      <c r="G50" s="145"/>
      <c r="H50" s="145"/>
      <c r="I50" s="145"/>
      <c r="J50" s="145"/>
      <c r="K50" s="145"/>
      <c r="L50" s="145"/>
      <c r="M50" s="32" t="s">
        <v>37</v>
      </c>
      <c r="N50" s="142">
        <v>84.6</v>
      </c>
      <c r="O50" s="142"/>
      <c r="P50" s="143"/>
      <c r="Q50" s="143"/>
      <c r="R50" s="143">
        <f>N50*P50</f>
        <v>0</v>
      </c>
      <c r="S50" s="143"/>
      <c r="T50" s="143"/>
      <c r="U50" s="69">
        <v>1</v>
      </c>
      <c r="V50" s="58"/>
      <c r="W50" s="19"/>
      <c r="X50" s="19"/>
      <c r="Y50" s="19"/>
      <c r="Z50" s="19"/>
      <c r="AA50" s="19"/>
      <c r="AB50" s="19"/>
      <c r="AC50" s="19"/>
    </row>
    <row r="51" spans="1:29" s="11" customFormat="1" ht="14.25" customHeight="1">
      <c r="A51" s="21"/>
      <c r="B51" s="31"/>
      <c r="C51" s="100"/>
      <c r="D51" s="100"/>
      <c r="E51" s="100"/>
      <c r="F51" s="100"/>
      <c r="G51" s="100"/>
      <c r="H51" s="100"/>
      <c r="I51" s="100"/>
      <c r="J51" s="100"/>
      <c r="K51" s="100"/>
      <c r="L51" s="100"/>
      <c r="M51" s="32"/>
      <c r="N51" s="43"/>
      <c r="O51" s="43"/>
      <c r="P51" s="76"/>
      <c r="Q51" s="76"/>
      <c r="R51" s="76"/>
      <c r="S51" s="76"/>
      <c r="T51" s="76"/>
      <c r="U51" s="69"/>
      <c r="V51" s="58"/>
      <c r="W51" s="19"/>
      <c r="X51" s="19"/>
      <c r="Y51" s="19"/>
      <c r="Z51" s="19"/>
      <c r="AA51" s="19"/>
      <c r="AB51" s="19"/>
      <c r="AC51" s="19"/>
    </row>
    <row r="52" spans="1:29" s="11" customFormat="1" ht="17.25" customHeight="1">
      <c r="A52" s="126">
        <f>A36+1</f>
        <v>3</v>
      </c>
      <c r="B52" s="72"/>
      <c r="C52" s="73" t="s">
        <v>76</v>
      </c>
      <c r="D52" s="70"/>
      <c r="E52" s="70"/>
      <c r="F52" s="70"/>
      <c r="G52" s="70"/>
      <c r="H52" s="70"/>
      <c r="I52" s="70"/>
      <c r="J52" s="70"/>
      <c r="K52" s="70"/>
      <c r="L52" s="70"/>
      <c r="M52" s="72"/>
      <c r="N52" s="74"/>
      <c r="O52" s="74"/>
      <c r="P52" s="75"/>
      <c r="Q52" s="75"/>
      <c r="R52" s="147">
        <f>SUM(R54:T57)</f>
        <v>0</v>
      </c>
      <c r="S52" s="147"/>
      <c r="T52" s="147"/>
      <c r="U52" s="69"/>
      <c r="V52" s="58"/>
      <c r="W52" s="19"/>
      <c r="X52" s="19"/>
      <c r="Y52" s="19"/>
      <c r="Z52" s="19"/>
      <c r="AA52" s="19"/>
      <c r="AB52" s="19"/>
      <c r="AC52" s="19"/>
    </row>
    <row r="53" spans="1:29" s="11" customFormat="1" ht="12" customHeight="1">
      <c r="A53" s="19"/>
      <c r="B53" s="19"/>
      <c r="C53" s="35"/>
      <c r="D53" s="35"/>
      <c r="E53" s="35"/>
      <c r="F53" s="35"/>
      <c r="G53" s="35"/>
      <c r="H53" s="35"/>
      <c r="I53" s="35"/>
      <c r="J53" s="35"/>
      <c r="K53" s="35"/>
      <c r="L53" s="35"/>
      <c r="M53" s="19"/>
      <c r="N53" s="20"/>
      <c r="O53" s="20"/>
      <c r="P53" s="50"/>
      <c r="Q53" s="50"/>
      <c r="R53" s="50"/>
      <c r="S53" s="50"/>
      <c r="T53" s="76"/>
      <c r="U53" s="69"/>
      <c r="V53" s="58"/>
      <c r="W53" s="19"/>
      <c r="X53" s="19"/>
      <c r="Y53" s="19"/>
      <c r="Z53" s="19"/>
      <c r="AA53" s="19"/>
      <c r="AB53" s="19"/>
      <c r="AC53" s="19"/>
    </row>
    <row r="54" spans="1:29" s="11" customFormat="1" ht="201" customHeight="1">
      <c r="A54" s="21">
        <f>$A$52</f>
        <v>3</v>
      </c>
      <c r="B54" s="31">
        <f>IF(U54=1,1+B52,0)</f>
        <v>1</v>
      </c>
      <c r="C54" s="141" t="s">
        <v>77</v>
      </c>
      <c r="D54" s="141"/>
      <c r="E54" s="141"/>
      <c r="F54" s="141"/>
      <c r="G54" s="141"/>
      <c r="H54" s="141"/>
      <c r="I54" s="141"/>
      <c r="J54" s="141"/>
      <c r="K54" s="141"/>
      <c r="L54" s="141"/>
      <c r="M54" s="32" t="s">
        <v>32</v>
      </c>
      <c r="N54" s="142">
        <v>455</v>
      </c>
      <c r="O54" s="142"/>
      <c r="P54" s="143"/>
      <c r="Q54" s="143"/>
      <c r="R54" s="143">
        <f>N54*P54</f>
        <v>0</v>
      </c>
      <c r="S54" s="143"/>
      <c r="T54" s="143"/>
      <c r="U54" s="69">
        <v>1</v>
      </c>
      <c r="V54" s="58"/>
      <c r="W54" s="19"/>
      <c r="X54" s="19"/>
      <c r="Y54" s="19"/>
      <c r="Z54" s="19"/>
      <c r="AA54" s="19"/>
      <c r="AB54" s="19"/>
      <c r="AC54" s="19"/>
    </row>
    <row r="55" spans="1:29" s="11" customFormat="1" ht="12" customHeight="1">
      <c r="A55" s="21"/>
      <c r="B55" s="31"/>
      <c r="C55" s="99"/>
      <c r="D55" s="99"/>
      <c r="E55" s="99"/>
      <c r="F55" s="99"/>
      <c r="G55" s="99"/>
      <c r="H55" s="99"/>
      <c r="I55" s="99"/>
      <c r="J55" s="99"/>
      <c r="K55" s="99"/>
      <c r="L55" s="99"/>
      <c r="N55" s="43"/>
      <c r="O55" s="43"/>
      <c r="P55" s="76"/>
      <c r="Q55" s="76"/>
      <c r="R55" s="76"/>
      <c r="S55" s="76"/>
      <c r="T55" s="76"/>
      <c r="U55" s="69"/>
      <c r="V55" s="58"/>
      <c r="W55" s="19"/>
      <c r="X55" s="19"/>
      <c r="Y55" s="19"/>
      <c r="Z55" s="19"/>
      <c r="AA55" s="19"/>
      <c r="AB55" s="19"/>
      <c r="AC55" s="19"/>
    </row>
    <row r="56" spans="1:29" s="11" customFormat="1" ht="168.75" customHeight="1">
      <c r="A56" s="21">
        <f>$A$52</f>
        <v>3</v>
      </c>
      <c r="B56" s="31">
        <f>B54+1</f>
        <v>2</v>
      </c>
      <c r="C56" s="145" t="s">
        <v>78</v>
      </c>
      <c r="D56" s="145"/>
      <c r="E56" s="145"/>
      <c r="F56" s="145"/>
      <c r="G56" s="145"/>
      <c r="H56" s="145"/>
      <c r="I56" s="145"/>
      <c r="J56" s="145"/>
      <c r="K56" s="145"/>
      <c r="L56" s="145"/>
      <c r="M56" s="32" t="s">
        <v>37</v>
      </c>
      <c r="N56" s="142">
        <v>443.4</v>
      </c>
      <c r="O56" s="142"/>
      <c r="P56" s="143"/>
      <c r="Q56" s="143"/>
      <c r="R56" s="143">
        <f>N56*P56</f>
        <v>0</v>
      </c>
      <c r="S56" s="143"/>
      <c r="T56" s="143"/>
      <c r="U56" s="69"/>
      <c r="V56" s="58"/>
      <c r="W56" s="19"/>
      <c r="X56" s="19"/>
      <c r="Y56" s="19"/>
      <c r="Z56" s="19"/>
      <c r="AA56" s="19"/>
      <c r="AB56" s="19"/>
      <c r="AC56" s="19"/>
    </row>
    <row r="57" spans="1:29" s="11" customFormat="1" ht="12" customHeight="1">
      <c r="A57" s="21"/>
      <c r="B57" s="31"/>
      <c r="C57" s="100"/>
      <c r="D57" s="100"/>
      <c r="E57" s="100"/>
      <c r="F57" s="100"/>
      <c r="G57" s="100"/>
      <c r="H57" s="100"/>
      <c r="I57" s="100"/>
      <c r="J57" s="100"/>
      <c r="K57" s="100"/>
      <c r="L57" s="100"/>
      <c r="M57" s="32"/>
      <c r="N57" s="43"/>
      <c r="O57" s="43"/>
      <c r="P57" s="76"/>
      <c r="Q57" s="76"/>
      <c r="R57" s="76"/>
      <c r="S57" s="76"/>
      <c r="T57" s="76"/>
      <c r="U57" s="69"/>
      <c r="V57" s="58"/>
      <c r="W57" s="19"/>
      <c r="X57" s="19"/>
      <c r="Y57" s="19"/>
      <c r="Z57" s="19"/>
      <c r="AA57" s="19"/>
      <c r="AB57" s="19"/>
      <c r="AC57" s="19"/>
    </row>
    <row r="58" spans="1:29" s="11" customFormat="1" ht="18" customHeight="1">
      <c r="A58" s="21"/>
      <c r="B58" s="127"/>
      <c r="C58" s="100"/>
      <c r="D58" s="100"/>
      <c r="E58" s="100"/>
      <c r="F58" s="100"/>
      <c r="G58" s="100"/>
      <c r="H58" s="100"/>
      <c r="I58" s="100"/>
      <c r="J58" s="100"/>
      <c r="K58" s="100"/>
      <c r="L58" s="100"/>
      <c r="M58" s="32"/>
      <c r="N58" s="43"/>
      <c r="O58" s="43"/>
      <c r="P58" s="76"/>
      <c r="Q58" s="76"/>
      <c r="R58" s="76"/>
      <c r="S58" s="76"/>
      <c r="T58" s="76"/>
      <c r="U58" s="69"/>
      <c r="V58" s="58"/>
      <c r="W58" s="19"/>
      <c r="X58" s="19"/>
      <c r="Y58" s="19"/>
      <c r="Z58" s="19"/>
      <c r="AA58" s="19"/>
      <c r="AB58" s="19"/>
      <c r="AC58" s="19"/>
    </row>
    <row r="59" spans="1:29" s="11" customFormat="1" ht="18" customHeight="1">
      <c r="A59" s="21"/>
      <c r="B59" s="127"/>
      <c r="C59" s="100"/>
      <c r="D59" s="100"/>
      <c r="E59" s="100"/>
      <c r="F59" s="100"/>
      <c r="G59" s="100"/>
      <c r="H59" s="100"/>
      <c r="I59" s="100"/>
      <c r="J59" s="100"/>
      <c r="K59" s="100"/>
      <c r="L59" s="100"/>
      <c r="M59" s="32"/>
      <c r="N59" s="43"/>
      <c r="O59" s="43"/>
      <c r="P59" s="76"/>
      <c r="Q59" s="76"/>
      <c r="R59" s="76"/>
      <c r="S59" s="76"/>
      <c r="T59" s="76"/>
      <c r="U59" s="69"/>
      <c r="V59" s="58"/>
      <c r="W59" s="19"/>
      <c r="X59" s="19"/>
      <c r="Y59" s="19"/>
      <c r="Z59" s="19"/>
      <c r="AA59" s="19"/>
      <c r="AB59" s="19"/>
      <c r="AC59" s="19"/>
    </row>
    <row r="60" spans="1:29" s="11" customFormat="1" ht="18" customHeight="1">
      <c r="A60" s="21"/>
      <c r="B60" s="127"/>
      <c r="C60" s="100"/>
      <c r="D60" s="100"/>
      <c r="E60" s="100"/>
      <c r="F60" s="100"/>
      <c r="G60" s="100"/>
      <c r="H60" s="100"/>
      <c r="I60" s="100"/>
      <c r="J60" s="100"/>
      <c r="K60" s="100"/>
      <c r="L60" s="100"/>
      <c r="M60" s="32"/>
      <c r="N60" s="43"/>
      <c r="O60" s="43"/>
      <c r="P60" s="76"/>
      <c r="Q60" s="76"/>
      <c r="R60" s="76"/>
      <c r="S60" s="76"/>
      <c r="T60" s="76"/>
      <c r="U60" s="69"/>
      <c r="V60" s="58"/>
      <c r="W60" s="19"/>
      <c r="X60" s="19"/>
      <c r="Y60" s="19"/>
      <c r="Z60" s="19"/>
      <c r="AA60" s="19"/>
      <c r="AB60" s="19"/>
      <c r="AC60" s="19"/>
    </row>
    <row r="61" spans="1:29" s="11" customFormat="1" ht="18" customHeight="1">
      <c r="A61" s="126">
        <f>A52+1</f>
        <v>4</v>
      </c>
      <c r="B61" s="72"/>
      <c r="C61" s="73" t="s">
        <v>39</v>
      </c>
      <c r="D61" s="70"/>
      <c r="E61" s="70"/>
      <c r="F61" s="70"/>
      <c r="G61" s="70"/>
      <c r="H61" s="70"/>
      <c r="I61" s="70"/>
      <c r="J61" s="70"/>
      <c r="K61" s="70"/>
      <c r="L61" s="70"/>
      <c r="M61" s="72"/>
      <c r="N61" s="74"/>
      <c r="O61" s="74"/>
      <c r="P61" s="75"/>
      <c r="Q61" s="75"/>
      <c r="R61" s="147">
        <f>SUM(R63:T73)</f>
        <v>0</v>
      </c>
      <c r="S61" s="147"/>
      <c r="T61" s="147"/>
      <c r="U61" s="69">
        <v>1</v>
      </c>
      <c r="V61" s="57"/>
      <c r="W61" s="19"/>
      <c r="X61" s="19"/>
      <c r="Y61" s="19"/>
      <c r="Z61" s="19"/>
      <c r="AA61" s="19"/>
      <c r="AB61" s="19"/>
      <c r="AC61" s="19"/>
    </row>
    <row r="62" spans="1:29" s="11" customFormat="1" ht="18" customHeight="1">
      <c r="A62" s="101"/>
      <c r="B62" s="19"/>
      <c r="C62" s="102"/>
      <c r="D62" s="35"/>
      <c r="E62" s="35"/>
      <c r="F62" s="35"/>
      <c r="G62" s="35"/>
      <c r="H62" s="35"/>
      <c r="I62" s="35"/>
      <c r="J62" s="35"/>
      <c r="K62" s="35"/>
      <c r="L62" s="35"/>
      <c r="M62" s="19"/>
      <c r="N62" s="20"/>
      <c r="O62" s="20"/>
      <c r="P62" s="103"/>
      <c r="Q62" s="103"/>
      <c r="R62" s="104"/>
      <c r="S62" s="104"/>
      <c r="T62" s="104"/>
      <c r="U62" s="69"/>
      <c r="V62" s="57"/>
      <c r="W62" s="19"/>
      <c r="X62" s="19"/>
      <c r="Y62" s="19"/>
      <c r="Z62" s="19"/>
      <c r="AA62" s="19"/>
      <c r="AB62" s="19"/>
      <c r="AC62" s="19"/>
    </row>
    <row r="63" spans="1:29" s="11" customFormat="1" ht="119.25" customHeight="1">
      <c r="A63" s="21">
        <f>$A$61</f>
        <v>4</v>
      </c>
      <c r="B63" s="31">
        <f>IF(U63=1,1+B61,0)</f>
        <v>1</v>
      </c>
      <c r="C63" s="144" t="s">
        <v>79</v>
      </c>
      <c r="D63" s="144"/>
      <c r="E63" s="144"/>
      <c r="F63" s="144"/>
      <c r="G63" s="144"/>
      <c r="H63" s="144"/>
      <c r="I63" s="144"/>
      <c r="J63" s="144"/>
      <c r="K63" s="144"/>
      <c r="L63" s="144"/>
      <c r="M63" s="32" t="s">
        <v>37</v>
      </c>
      <c r="N63" s="142">
        <v>350</v>
      </c>
      <c r="O63" s="142"/>
      <c r="P63" s="143"/>
      <c r="Q63" s="143"/>
      <c r="R63" s="143">
        <f>N63*P63</f>
        <v>0</v>
      </c>
      <c r="S63" s="143"/>
      <c r="T63" s="143"/>
      <c r="U63" s="69">
        <v>1</v>
      </c>
      <c r="V63" s="58"/>
      <c r="W63" s="19"/>
      <c r="X63" s="19"/>
      <c r="Y63" s="19"/>
      <c r="Z63" s="19"/>
      <c r="AA63" s="19"/>
      <c r="AB63" s="19"/>
      <c r="AC63" s="19"/>
    </row>
    <row r="64" spans="1:29" s="11" customFormat="1" ht="14.25" customHeight="1">
      <c r="A64" s="21"/>
      <c r="B64" s="31"/>
      <c r="C64" s="100"/>
      <c r="D64" s="100"/>
      <c r="E64" s="100"/>
      <c r="F64" s="100"/>
      <c r="G64" s="100"/>
      <c r="H64" s="100"/>
      <c r="I64" s="100"/>
      <c r="J64" s="100"/>
      <c r="K64" s="100"/>
      <c r="L64" s="100"/>
      <c r="M64" s="32"/>
      <c r="N64" s="43"/>
      <c r="O64" s="43"/>
      <c r="P64" s="76"/>
      <c r="Q64" s="76"/>
      <c r="R64" s="76"/>
      <c r="S64" s="76"/>
      <c r="T64" s="76"/>
      <c r="U64" s="69"/>
      <c r="V64" s="58"/>
      <c r="W64" s="19"/>
      <c r="X64" s="19"/>
      <c r="Y64" s="19"/>
      <c r="Z64" s="19"/>
      <c r="AA64" s="19"/>
      <c r="AB64" s="19"/>
      <c r="AC64" s="19"/>
    </row>
    <row r="65" spans="1:29" s="11" customFormat="1" ht="57" customHeight="1">
      <c r="A65" s="21">
        <f>$A$61</f>
        <v>4</v>
      </c>
      <c r="B65" s="31">
        <f>IF(U65=1,1+B63,0)</f>
        <v>2</v>
      </c>
      <c r="C65" s="144" t="s">
        <v>82</v>
      </c>
      <c r="D65" s="144"/>
      <c r="E65" s="144"/>
      <c r="F65" s="144"/>
      <c r="G65" s="144"/>
      <c r="H65" s="144"/>
      <c r="I65" s="144"/>
      <c r="J65" s="144"/>
      <c r="K65" s="144"/>
      <c r="L65" s="144"/>
      <c r="M65" s="32" t="s">
        <v>37</v>
      </c>
      <c r="N65" s="142">
        <v>160</v>
      </c>
      <c r="O65" s="142"/>
      <c r="P65" s="143"/>
      <c r="Q65" s="143"/>
      <c r="R65" s="143">
        <f>N65*P65</f>
        <v>0</v>
      </c>
      <c r="S65" s="143"/>
      <c r="T65" s="143"/>
      <c r="U65" s="69">
        <v>1</v>
      </c>
      <c r="V65" s="58"/>
      <c r="W65" s="19"/>
      <c r="X65" s="19"/>
      <c r="Y65" s="19"/>
      <c r="Z65" s="19"/>
      <c r="AA65" s="19"/>
      <c r="AB65" s="19"/>
      <c r="AC65" s="19"/>
    </row>
    <row r="66" spans="1:29" s="11" customFormat="1" ht="14.25" customHeight="1">
      <c r="A66" s="21"/>
      <c r="B66" s="31"/>
      <c r="C66" s="100"/>
      <c r="D66" s="100"/>
      <c r="E66" s="100"/>
      <c r="F66" s="100"/>
      <c r="G66" s="100"/>
      <c r="H66" s="100"/>
      <c r="I66" s="100"/>
      <c r="J66" s="100"/>
      <c r="K66" s="100"/>
      <c r="L66" s="100"/>
      <c r="M66" s="32"/>
      <c r="N66" s="43"/>
      <c r="O66" s="43"/>
      <c r="P66" s="76"/>
      <c r="Q66" s="76"/>
      <c r="R66" s="76"/>
      <c r="S66" s="76"/>
      <c r="T66" s="76"/>
      <c r="U66" s="69"/>
      <c r="V66" s="58"/>
      <c r="W66" s="19"/>
      <c r="X66" s="19"/>
      <c r="Y66" s="19"/>
      <c r="Z66" s="19"/>
      <c r="AA66" s="19"/>
      <c r="AB66" s="19"/>
      <c r="AC66" s="19"/>
    </row>
    <row r="67" spans="1:29" s="11" customFormat="1" ht="185.25" customHeight="1">
      <c r="A67" s="21">
        <f>$A$61</f>
        <v>4</v>
      </c>
      <c r="B67" s="31">
        <f>B65+1</f>
        <v>3</v>
      </c>
      <c r="C67" s="144" t="s">
        <v>80</v>
      </c>
      <c r="D67" s="145"/>
      <c r="E67" s="145"/>
      <c r="F67" s="145"/>
      <c r="G67" s="145"/>
      <c r="H67" s="145"/>
      <c r="I67" s="145"/>
      <c r="J67" s="145"/>
      <c r="K67" s="145"/>
      <c r="L67" s="145"/>
      <c r="M67" s="32" t="s">
        <v>36</v>
      </c>
      <c r="N67" s="142">
        <v>28</v>
      </c>
      <c r="O67" s="142"/>
      <c r="P67" s="143"/>
      <c r="Q67" s="143"/>
      <c r="R67" s="143">
        <f>N67*P67</f>
        <v>0</v>
      </c>
      <c r="S67" s="143"/>
      <c r="T67" s="143"/>
      <c r="U67" s="69">
        <v>1</v>
      </c>
      <c r="V67" s="58"/>
      <c r="W67" s="19"/>
      <c r="X67" s="19"/>
      <c r="Y67" s="19"/>
      <c r="Z67" s="19"/>
      <c r="AA67" s="19"/>
      <c r="AB67" s="19"/>
      <c r="AC67" s="19"/>
    </row>
    <row r="68" spans="1:29" s="11" customFormat="1" ht="18" customHeight="1">
      <c r="A68" s="101"/>
      <c r="B68" s="19"/>
      <c r="C68" s="102"/>
      <c r="D68" s="35"/>
      <c r="E68" s="35"/>
      <c r="F68" s="35"/>
      <c r="G68" s="35"/>
      <c r="H68" s="35"/>
      <c r="I68" s="35"/>
      <c r="J68" s="35"/>
      <c r="K68" s="35"/>
      <c r="L68" s="35"/>
      <c r="M68" s="19"/>
      <c r="N68" s="20"/>
      <c r="O68" s="20"/>
      <c r="P68" s="103"/>
      <c r="Q68" s="103"/>
      <c r="R68" s="104"/>
      <c r="S68" s="104"/>
      <c r="T68" s="104"/>
      <c r="U68" s="69"/>
      <c r="V68" s="57"/>
      <c r="W68" s="19"/>
      <c r="X68" s="19"/>
      <c r="Y68" s="19"/>
      <c r="Z68" s="19"/>
      <c r="AA68" s="19"/>
      <c r="AB68" s="19"/>
      <c r="AC68" s="19"/>
    </row>
    <row r="69" spans="1:29" s="11" customFormat="1" ht="229.5" customHeight="1">
      <c r="A69" s="21">
        <f>$A$61</f>
        <v>4</v>
      </c>
      <c r="B69" s="31">
        <f>B67+1</f>
        <v>4</v>
      </c>
      <c r="C69" s="144" t="s">
        <v>87</v>
      </c>
      <c r="D69" s="145"/>
      <c r="E69" s="145"/>
      <c r="F69" s="145"/>
      <c r="G69" s="145"/>
      <c r="H69" s="145"/>
      <c r="I69" s="145"/>
      <c r="J69" s="145"/>
      <c r="K69" s="145"/>
      <c r="L69" s="145"/>
      <c r="M69" s="32" t="s">
        <v>32</v>
      </c>
      <c r="N69" s="142">
        <v>115</v>
      </c>
      <c r="O69" s="142"/>
      <c r="P69" s="143"/>
      <c r="Q69" s="143"/>
      <c r="R69" s="143">
        <f>N69*P69</f>
        <v>0</v>
      </c>
      <c r="S69" s="143"/>
      <c r="T69" s="143"/>
      <c r="U69" s="69"/>
      <c r="V69" s="57"/>
      <c r="W69" s="19"/>
      <c r="X69" s="19"/>
      <c r="Y69" s="19"/>
      <c r="Z69" s="19"/>
      <c r="AA69" s="19"/>
      <c r="AB69" s="19"/>
      <c r="AC69" s="19"/>
    </row>
    <row r="70" spans="1:29" s="11" customFormat="1" ht="14.25" customHeight="1">
      <c r="A70" s="21"/>
      <c r="B70" s="31"/>
      <c r="C70" s="129"/>
      <c r="D70" s="100"/>
      <c r="E70" s="100"/>
      <c r="F70" s="100"/>
      <c r="G70" s="100"/>
      <c r="H70" s="100"/>
      <c r="I70" s="100"/>
      <c r="J70" s="100"/>
      <c r="K70" s="100"/>
      <c r="L70" s="100"/>
      <c r="M70" s="32"/>
      <c r="N70" s="43"/>
      <c r="O70" s="43"/>
      <c r="P70" s="76"/>
      <c r="Q70" s="76"/>
      <c r="R70" s="76"/>
      <c r="S70" s="76"/>
      <c r="T70" s="76"/>
      <c r="U70" s="69"/>
      <c r="V70" s="57"/>
      <c r="W70" s="19"/>
      <c r="X70" s="19"/>
      <c r="Y70" s="19"/>
      <c r="Z70" s="19"/>
      <c r="AA70" s="19"/>
      <c r="AB70" s="19"/>
      <c r="AC70" s="19"/>
    </row>
    <row r="71" spans="1:29" s="11" customFormat="1" ht="229.5" customHeight="1">
      <c r="A71" s="21">
        <f>$A$61</f>
        <v>4</v>
      </c>
      <c r="B71" s="31">
        <f>B69+1</f>
        <v>5</v>
      </c>
      <c r="C71" s="144" t="s">
        <v>88</v>
      </c>
      <c r="D71" s="145"/>
      <c r="E71" s="145"/>
      <c r="F71" s="145"/>
      <c r="G71" s="145"/>
      <c r="H71" s="145"/>
      <c r="I71" s="145"/>
      <c r="J71" s="145"/>
      <c r="K71" s="145"/>
      <c r="L71" s="145"/>
      <c r="M71" s="32" t="s">
        <v>69</v>
      </c>
      <c r="N71" s="142">
        <v>1</v>
      </c>
      <c r="O71" s="142"/>
      <c r="P71" s="143"/>
      <c r="Q71" s="143"/>
      <c r="R71" s="143">
        <f>N71*P71</f>
        <v>0</v>
      </c>
      <c r="S71" s="143"/>
      <c r="T71" s="143"/>
      <c r="U71" s="69"/>
      <c r="V71" s="57"/>
      <c r="W71" s="19"/>
      <c r="X71" s="19"/>
      <c r="Y71" s="19"/>
      <c r="Z71" s="19"/>
      <c r="AA71" s="19"/>
      <c r="AB71" s="19"/>
      <c r="AC71" s="19"/>
    </row>
    <row r="72" spans="1:29" s="11" customFormat="1" ht="18" customHeight="1">
      <c r="A72" s="101"/>
      <c r="B72" s="19"/>
      <c r="C72" s="102"/>
      <c r="D72" s="35"/>
      <c r="E72" s="35"/>
      <c r="F72" s="35"/>
      <c r="G72" s="35"/>
      <c r="H72" s="35"/>
      <c r="I72" s="35"/>
      <c r="J72" s="35"/>
      <c r="K72" s="35"/>
      <c r="L72" s="35"/>
      <c r="M72" s="19"/>
      <c r="N72" s="20"/>
      <c r="O72" s="20"/>
      <c r="P72" s="103"/>
      <c r="Q72" s="103"/>
      <c r="R72" s="104"/>
      <c r="S72" s="104"/>
      <c r="T72" s="104"/>
      <c r="U72" s="69"/>
      <c r="V72" s="57"/>
      <c r="W72" s="19"/>
      <c r="X72" s="19"/>
      <c r="Y72" s="19"/>
      <c r="Z72" s="19"/>
      <c r="AA72" s="19"/>
      <c r="AB72" s="19"/>
      <c r="AC72" s="19"/>
    </row>
    <row r="73" spans="1:29" s="11" customFormat="1" ht="92.25" customHeight="1">
      <c r="A73" s="101"/>
      <c r="B73" s="19"/>
      <c r="C73" s="102"/>
      <c r="D73" s="35"/>
      <c r="E73" s="35"/>
      <c r="F73" s="35"/>
      <c r="G73" s="35"/>
      <c r="H73" s="35"/>
      <c r="I73" s="35"/>
      <c r="J73" s="35"/>
      <c r="K73" s="35"/>
      <c r="L73" s="35"/>
      <c r="M73" s="19"/>
      <c r="N73" s="20"/>
      <c r="O73" s="20"/>
      <c r="P73" s="103"/>
      <c r="Q73" s="103"/>
      <c r="R73" s="104"/>
      <c r="S73" s="104"/>
      <c r="T73" s="104"/>
      <c r="U73" s="69"/>
      <c r="V73" s="57"/>
      <c r="W73" s="19"/>
      <c r="X73" s="19"/>
      <c r="Y73" s="19"/>
      <c r="Z73" s="19"/>
      <c r="AA73" s="19"/>
      <c r="AB73" s="19"/>
      <c r="AC73" s="19"/>
    </row>
    <row r="74" spans="1:29" ht="10.75" customHeight="1">
      <c r="A74" s="19"/>
      <c r="B74" s="19"/>
      <c r="C74" s="35"/>
      <c r="D74" s="35"/>
      <c r="E74" s="35"/>
      <c r="F74" s="35"/>
      <c r="G74" s="35"/>
      <c r="H74" s="35"/>
      <c r="I74" s="35"/>
      <c r="J74" s="35"/>
      <c r="K74" s="35"/>
      <c r="L74" s="35"/>
      <c r="M74" s="19"/>
      <c r="N74" s="20"/>
      <c r="O74" s="20"/>
      <c r="P74" s="50"/>
      <c r="Q74" s="50"/>
      <c r="R74" s="20"/>
      <c r="S74" s="20"/>
      <c r="T74" s="43"/>
      <c r="U74" s="69"/>
      <c r="V74" s="57"/>
      <c r="W74" s="19"/>
      <c r="X74" s="19"/>
      <c r="Y74" s="19"/>
      <c r="Z74" s="19"/>
      <c r="AA74" s="19"/>
      <c r="AB74" s="19"/>
      <c r="AC74" s="19"/>
    </row>
    <row r="75" spans="1:29" s="11" customFormat="1" ht="9.75" customHeight="1">
      <c r="A75" s="19"/>
      <c r="B75" s="19"/>
      <c r="C75" s="19"/>
      <c r="D75" s="19"/>
      <c r="E75" s="19"/>
      <c r="F75" s="19"/>
      <c r="G75" s="19"/>
      <c r="H75" s="19"/>
      <c r="I75" s="19"/>
      <c r="J75" s="19"/>
      <c r="K75" s="19"/>
      <c r="L75" s="19"/>
      <c r="M75" s="19"/>
      <c r="N75" s="20"/>
      <c r="O75" s="20"/>
      <c r="P75" s="50"/>
      <c r="Q75" s="50"/>
      <c r="R75" s="142"/>
      <c r="S75" s="142"/>
      <c r="T75" s="142"/>
      <c r="V75" s="57"/>
      <c r="W75" s="19"/>
      <c r="X75" s="19"/>
      <c r="Y75" s="19"/>
      <c r="Z75" s="19"/>
      <c r="AA75" s="19"/>
      <c r="AB75" s="19"/>
      <c r="AC75" s="19"/>
    </row>
    <row r="76" spans="1:29" ht="10.75" customHeight="1">
      <c r="A76" s="19"/>
      <c r="B76" s="19"/>
      <c r="C76" s="35"/>
      <c r="D76" s="35"/>
      <c r="E76" s="35"/>
      <c r="F76" s="35"/>
      <c r="G76" s="35"/>
      <c r="H76" s="35"/>
      <c r="I76" s="35"/>
      <c r="J76" s="35"/>
      <c r="K76" s="35"/>
      <c r="L76" s="35"/>
      <c r="M76" s="19"/>
      <c r="N76" s="20"/>
      <c r="O76" s="20"/>
      <c r="P76" s="50"/>
      <c r="Q76" s="50"/>
      <c r="R76" s="50"/>
      <c r="S76" s="50"/>
      <c r="T76" s="76"/>
      <c r="U76" s="69"/>
      <c r="V76" s="57"/>
      <c r="W76" s="19"/>
      <c r="X76" s="19"/>
      <c r="Y76" s="19"/>
      <c r="Z76" s="19"/>
      <c r="AA76" s="19"/>
      <c r="AB76" s="19"/>
      <c r="AC76" s="19"/>
    </row>
    <row r="77" spans="1:29" ht="16" customHeight="1">
      <c r="A77" s="19"/>
      <c r="B77" s="19"/>
      <c r="C77" s="125"/>
      <c r="D77" s="100"/>
      <c r="E77" s="100"/>
      <c r="F77" s="100"/>
      <c r="G77" s="100"/>
      <c r="H77" s="100"/>
      <c r="I77" s="100"/>
      <c r="J77" s="100"/>
      <c r="K77" s="100"/>
      <c r="L77" s="100"/>
      <c r="M77" s="32"/>
      <c r="N77" s="43"/>
      <c r="O77" s="43"/>
      <c r="P77" s="76"/>
      <c r="Q77" s="76"/>
      <c r="R77" s="76"/>
      <c r="S77" s="76"/>
      <c r="T77" s="76"/>
      <c r="U77" s="69"/>
      <c r="V77" s="57"/>
      <c r="W77" s="19"/>
      <c r="X77" s="19"/>
      <c r="Y77" s="19"/>
      <c r="Z77" s="19"/>
      <c r="AA77" s="19"/>
      <c r="AB77" s="19"/>
      <c r="AC77" s="19"/>
    </row>
    <row r="78" spans="1:29" ht="16" customHeight="1">
      <c r="A78" s="19"/>
      <c r="B78" s="19"/>
      <c r="C78" s="125"/>
      <c r="D78" s="100"/>
      <c r="E78" s="100"/>
      <c r="F78" s="100"/>
      <c r="G78" s="100"/>
      <c r="H78" s="100"/>
      <c r="I78" s="100"/>
      <c r="J78" s="100"/>
      <c r="K78" s="100"/>
      <c r="L78" s="100"/>
      <c r="M78" s="32"/>
      <c r="N78" s="43"/>
      <c r="O78" s="43"/>
      <c r="P78" s="76"/>
      <c r="Q78" s="76"/>
      <c r="R78" s="76"/>
      <c r="S78" s="76"/>
      <c r="T78" s="76"/>
      <c r="U78" s="69"/>
      <c r="V78" s="57"/>
      <c r="W78" s="19"/>
      <c r="X78" s="19"/>
      <c r="Y78" s="19"/>
      <c r="Z78" s="19"/>
      <c r="AA78" s="19"/>
      <c r="AB78" s="19"/>
      <c r="AC78" s="19"/>
    </row>
    <row r="79" spans="1:29" s="11" customFormat="1" ht="17.25" customHeight="1">
      <c r="A79" s="77"/>
      <c r="B79" s="65"/>
      <c r="C79" s="78"/>
      <c r="D79" s="67"/>
      <c r="E79" s="67"/>
      <c r="F79" s="67"/>
      <c r="G79" s="67"/>
      <c r="H79" s="67"/>
      <c r="I79" s="67"/>
      <c r="J79" s="67"/>
      <c r="K79" s="67"/>
      <c r="L79" s="67"/>
      <c r="M79" s="65"/>
      <c r="N79" s="68"/>
      <c r="O79" s="68"/>
      <c r="P79" s="89"/>
      <c r="Q79" s="89"/>
      <c r="R79" s="88"/>
      <c r="S79" s="88"/>
      <c r="T79" s="88"/>
      <c r="U79" s="69"/>
      <c r="V79" s="57"/>
      <c r="W79" s="19"/>
      <c r="X79" s="19"/>
      <c r="Y79" s="19"/>
      <c r="Z79" s="19"/>
      <c r="AA79" s="19"/>
      <c r="AB79" s="19"/>
      <c r="AC79" s="19"/>
    </row>
    <row r="80" spans="1:29" s="11" customFormat="1" ht="20.149999999999999" customHeight="1">
      <c r="A80" s="79"/>
      <c r="B80" s="65"/>
      <c r="C80" s="66" t="s">
        <v>2</v>
      </c>
      <c r="D80" s="67"/>
      <c r="E80" s="67"/>
      <c r="F80" s="67"/>
      <c r="G80" s="67"/>
      <c r="H80" s="67"/>
      <c r="I80" s="67"/>
      <c r="J80" s="67"/>
      <c r="K80" s="67"/>
      <c r="L80" s="67"/>
      <c r="M80" s="65"/>
      <c r="N80" s="68"/>
      <c r="O80" s="68"/>
      <c r="P80" s="146"/>
      <c r="Q80" s="146"/>
      <c r="R80" s="146"/>
      <c r="S80" s="146"/>
      <c r="T80" s="146"/>
      <c r="U80" s="69">
        <v>1</v>
      </c>
      <c r="V80" s="57"/>
      <c r="W80" s="19"/>
      <c r="X80" s="19"/>
      <c r="Y80" s="19"/>
      <c r="Z80" s="19"/>
      <c r="AA80" s="19"/>
      <c r="AB80" s="19"/>
      <c r="AC80" s="19"/>
    </row>
    <row r="81" spans="1:29" s="11" customFormat="1" ht="10.75" customHeight="1">
      <c r="A81" s="19"/>
      <c r="B81" s="19"/>
      <c r="C81" s="35"/>
      <c r="D81" s="35"/>
      <c r="E81" s="35"/>
      <c r="F81" s="35"/>
      <c r="G81" s="35"/>
      <c r="H81" s="35"/>
      <c r="I81" s="35"/>
      <c r="J81" s="35"/>
      <c r="K81" s="35"/>
      <c r="L81" s="35"/>
      <c r="M81" s="19"/>
      <c r="N81" s="20"/>
      <c r="O81" s="20"/>
      <c r="P81" s="50"/>
      <c r="Q81" s="50"/>
      <c r="R81" s="20"/>
      <c r="S81" s="20"/>
      <c r="T81" s="43"/>
      <c r="U81" s="69">
        <v>1</v>
      </c>
      <c r="V81" s="57"/>
      <c r="W81" s="19"/>
      <c r="X81" s="19"/>
      <c r="Y81" s="19"/>
      <c r="Z81" s="19"/>
      <c r="AA81" s="19"/>
      <c r="AB81" s="19"/>
      <c r="AC81" s="19"/>
    </row>
    <row r="82" spans="1:29" s="11" customFormat="1" ht="10.75" customHeight="1">
      <c r="A82" s="19"/>
      <c r="B82" s="19"/>
      <c r="C82" s="35"/>
      <c r="D82" s="35"/>
      <c r="E82" s="35"/>
      <c r="F82" s="35"/>
      <c r="G82" s="35"/>
      <c r="H82" s="35"/>
      <c r="I82" s="35"/>
      <c r="J82" s="35"/>
      <c r="K82" s="35"/>
      <c r="L82" s="35"/>
      <c r="M82" s="19"/>
      <c r="N82" s="20"/>
      <c r="O82" s="20"/>
      <c r="P82" s="50"/>
      <c r="Q82" s="50"/>
      <c r="R82" s="20"/>
      <c r="S82" s="20"/>
      <c r="T82" s="43"/>
      <c r="U82" s="69">
        <v>1</v>
      </c>
      <c r="V82" s="57"/>
      <c r="W82" s="19"/>
      <c r="X82" s="19"/>
      <c r="Y82" s="19"/>
      <c r="Z82" s="19"/>
      <c r="AA82" s="19"/>
      <c r="AB82" s="19"/>
      <c r="AC82" s="19"/>
    </row>
    <row r="83" spans="1:29" s="11" customFormat="1" ht="10.75" customHeight="1">
      <c r="A83" s="19"/>
      <c r="B83" s="19"/>
      <c r="C83" s="35"/>
      <c r="D83" s="35"/>
      <c r="E83" s="35"/>
      <c r="F83" s="35"/>
      <c r="G83" s="35"/>
      <c r="H83" s="35"/>
      <c r="I83" s="35"/>
      <c r="J83" s="35"/>
      <c r="K83" s="35"/>
      <c r="L83" s="35"/>
      <c r="M83" s="19"/>
      <c r="N83" s="20"/>
      <c r="O83" s="20"/>
      <c r="P83" s="80"/>
      <c r="Q83" s="80"/>
      <c r="R83" s="81"/>
      <c r="S83" s="81"/>
      <c r="T83" s="82"/>
      <c r="U83" s="69">
        <v>1</v>
      </c>
      <c r="V83" s="57"/>
      <c r="W83" s="19"/>
      <c r="X83" s="19"/>
      <c r="Y83" s="19"/>
      <c r="Z83" s="19"/>
      <c r="AA83" s="19"/>
      <c r="AB83" s="19"/>
      <c r="AC83" s="19"/>
    </row>
    <row r="84" spans="1:29" s="11" customFormat="1" ht="10.75" customHeight="1">
      <c r="A84" s="19"/>
      <c r="B84" s="19"/>
      <c r="C84" s="35"/>
      <c r="D84" s="35"/>
      <c r="E84" s="35"/>
      <c r="F84" s="35"/>
      <c r="G84" s="35"/>
      <c r="H84" s="35"/>
      <c r="I84" s="35"/>
      <c r="J84" s="35"/>
      <c r="K84" s="35"/>
      <c r="L84" s="35"/>
      <c r="M84" s="19"/>
      <c r="N84" s="20"/>
      <c r="O84" s="20"/>
      <c r="P84" s="80"/>
      <c r="Q84" s="80"/>
      <c r="R84" s="81"/>
      <c r="S84" s="81"/>
      <c r="T84" s="82"/>
      <c r="U84" s="69">
        <v>1</v>
      </c>
      <c r="V84" s="57"/>
      <c r="W84" s="19"/>
      <c r="X84" s="19"/>
      <c r="Y84" s="19"/>
      <c r="Z84" s="19"/>
      <c r="AA84" s="19"/>
      <c r="AB84" s="19"/>
      <c r="AC84" s="19"/>
    </row>
    <row r="85" spans="1:29" s="11" customFormat="1" ht="22.5" customHeight="1">
      <c r="A85" s="79">
        <f>A8</f>
        <v>1</v>
      </c>
      <c r="B85" s="65"/>
      <c r="C85" s="79" t="str">
        <f>C8</f>
        <v>PRIPREMNI RADOVI</v>
      </c>
      <c r="D85" s="67"/>
      <c r="E85" s="67"/>
      <c r="F85" s="67"/>
      <c r="G85" s="67"/>
      <c r="H85" s="67"/>
      <c r="I85" s="67"/>
      <c r="J85" s="67"/>
      <c r="K85" s="67"/>
      <c r="L85" s="67"/>
      <c r="M85" s="65"/>
      <c r="N85" s="68"/>
      <c r="O85" s="68"/>
      <c r="P85" s="159">
        <f>R8</f>
        <v>0</v>
      </c>
      <c r="Q85" s="159"/>
      <c r="R85" s="159"/>
      <c r="S85" s="159"/>
      <c r="T85" s="159"/>
      <c r="U85" s="69">
        <v>1</v>
      </c>
      <c r="V85" s="64"/>
      <c r="W85" s="19"/>
      <c r="X85" s="19"/>
      <c r="Y85" s="19"/>
      <c r="Z85" s="19"/>
      <c r="AA85" s="19"/>
      <c r="AB85" s="19"/>
      <c r="AC85" s="19"/>
    </row>
    <row r="86" spans="1:29" s="11" customFormat="1" ht="10.5" customHeight="1">
      <c r="A86" s="19"/>
      <c r="B86" s="19"/>
      <c r="C86" s="35"/>
      <c r="D86" s="35"/>
      <c r="E86" s="35"/>
      <c r="F86" s="35"/>
      <c r="G86" s="35"/>
      <c r="H86" s="35"/>
      <c r="I86" s="35"/>
      <c r="J86" s="35"/>
      <c r="K86" s="35"/>
      <c r="L86" s="35"/>
      <c r="M86" s="19"/>
      <c r="N86" s="20"/>
      <c r="O86" s="20"/>
      <c r="P86" s="120"/>
      <c r="Q86" s="120"/>
      <c r="R86" s="121"/>
      <c r="S86" s="121"/>
      <c r="T86" s="122"/>
      <c r="U86" s="69"/>
      <c r="V86" s="64"/>
      <c r="W86" s="19"/>
      <c r="X86" s="19"/>
      <c r="Y86" s="19"/>
      <c r="Z86" s="19"/>
      <c r="AA86" s="19"/>
      <c r="AB86" s="19"/>
      <c r="AC86" s="19"/>
    </row>
    <row r="87" spans="1:29" s="11" customFormat="1" ht="16.5" customHeight="1">
      <c r="A87" s="79">
        <f>A85+1</f>
        <v>2</v>
      </c>
      <c r="B87" s="65"/>
      <c r="C87" s="79" t="str">
        <f>C36</f>
        <v>DEMONTAŽA I RAZGRAĐIVANJE</v>
      </c>
      <c r="D87" s="67"/>
      <c r="E87" s="67"/>
      <c r="F87" s="67"/>
      <c r="G87" s="67"/>
      <c r="H87" s="67"/>
      <c r="I87" s="67"/>
      <c r="J87" s="67"/>
      <c r="K87" s="67"/>
      <c r="L87" s="67"/>
      <c r="M87" s="65"/>
      <c r="N87" s="68"/>
      <c r="O87" s="68"/>
      <c r="P87" s="159">
        <f>R36</f>
        <v>0</v>
      </c>
      <c r="Q87" s="159"/>
      <c r="R87" s="159"/>
      <c r="S87" s="159"/>
      <c r="T87" s="159"/>
      <c r="U87" s="69"/>
      <c r="V87" s="64"/>
      <c r="W87" s="19"/>
      <c r="X87" s="19"/>
      <c r="Y87" s="19"/>
      <c r="Z87" s="19"/>
      <c r="AA87" s="19"/>
      <c r="AB87" s="19"/>
      <c r="AC87" s="19"/>
    </row>
    <row r="88" spans="1:29" s="11" customFormat="1" ht="11.25" customHeight="1">
      <c r="A88" s="19"/>
      <c r="B88" s="19"/>
      <c r="C88" s="35"/>
      <c r="D88" s="35"/>
      <c r="E88" s="35"/>
      <c r="F88" s="35"/>
      <c r="G88" s="35"/>
      <c r="H88" s="35"/>
      <c r="I88" s="35"/>
      <c r="J88" s="35"/>
      <c r="K88" s="35"/>
      <c r="L88" s="35"/>
      <c r="M88" s="19"/>
      <c r="N88" s="20"/>
      <c r="O88" s="20"/>
      <c r="P88" s="120"/>
      <c r="Q88" s="120"/>
      <c r="R88" s="121"/>
      <c r="S88" s="121"/>
      <c r="T88" s="122"/>
      <c r="U88" s="69"/>
      <c r="V88" s="64"/>
      <c r="W88" s="19"/>
      <c r="X88" s="19"/>
      <c r="Y88" s="19"/>
      <c r="Z88" s="19"/>
      <c r="AA88" s="19"/>
      <c r="AB88" s="19"/>
      <c r="AC88" s="19"/>
    </row>
    <row r="89" spans="1:29" s="11" customFormat="1" ht="15.75" customHeight="1">
      <c r="A89" s="79">
        <f>A87+1</f>
        <v>3</v>
      </c>
      <c r="B89" s="65"/>
      <c r="C89" s="79" t="str">
        <f>C52</f>
        <v>RUŠENJA KONSTRUKCIJE</v>
      </c>
      <c r="D89" s="67"/>
      <c r="E89" s="67"/>
      <c r="F89" s="67"/>
      <c r="G89" s="67"/>
      <c r="H89" s="67"/>
      <c r="I89" s="67"/>
      <c r="J89" s="67"/>
      <c r="K89" s="67"/>
      <c r="L89" s="67"/>
      <c r="M89" s="65"/>
      <c r="N89" s="68"/>
      <c r="O89" s="68"/>
      <c r="P89" s="159">
        <f>R52</f>
        <v>0</v>
      </c>
      <c r="Q89" s="159"/>
      <c r="R89" s="159"/>
      <c r="S89" s="159"/>
      <c r="T89" s="159"/>
      <c r="U89" s="69"/>
      <c r="V89" s="64"/>
      <c r="W89" s="19"/>
      <c r="X89" s="19"/>
      <c r="Y89" s="19"/>
      <c r="Z89" s="19"/>
      <c r="AA89" s="19"/>
      <c r="AB89" s="19"/>
      <c r="AC89" s="19"/>
    </row>
    <row r="90" spans="1:29" s="11" customFormat="1" ht="10.75" customHeight="1">
      <c r="A90" s="19"/>
      <c r="B90" s="19"/>
      <c r="C90" s="35"/>
      <c r="D90" s="35"/>
      <c r="E90" s="35"/>
      <c r="F90" s="35"/>
      <c r="G90" s="35"/>
      <c r="H90" s="35"/>
      <c r="I90" s="35"/>
      <c r="J90" s="35"/>
      <c r="K90" s="35"/>
      <c r="L90" s="35"/>
      <c r="M90" s="19"/>
      <c r="N90" s="20"/>
      <c r="O90" s="20"/>
      <c r="P90" s="120"/>
      <c r="Q90" s="120"/>
      <c r="R90" s="121"/>
      <c r="S90" s="121"/>
      <c r="T90" s="122"/>
      <c r="U90" s="69">
        <v>1</v>
      </c>
      <c r="V90" s="57"/>
      <c r="W90" s="19"/>
      <c r="X90" s="19"/>
      <c r="Y90" s="19"/>
      <c r="Z90" s="19"/>
      <c r="AA90" s="19"/>
      <c r="AB90" s="19"/>
      <c r="AC90" s="19"/>
    </row>
    <row r="91" spans="1:29" s="11" customFormat="1" ht="15" customHeight="1">
      <c r="A91" s="79">
        <f>A89+1</f>
        <v>4</v>
      </c>
      <c r="B91" s="65"/>
      <c r="C91" s="79" t="str">
        <f>C61</f>
        <v>OSTALI RADOVI</v>
      </c>
      <c r="D91" s="67"/>
      <c r="E91" s="67"/>
      <c r="F91" s="67"/>
      <c r="G91" s="67"/>
      <c r="H91" s="67"/>
      <c r="I91" s="67"/>
      <c r="J91" s="67"/>
      <c r="K91" s="67"/>
      <c r="L91" s="67"/>
      <c r="M91" s="65"/>
      <c r="N91" s="68"/>
      <c r="O91" s="68"/>
      <c r="P91" s="159">
        <f>R61</f>
        <v>0</v>
      </c>
      <c r="Q91" s="159"/>
      <c r="R91" s="159"/>
      <c r="S91" s="159"/>
      <c r="T91" s="159"/>
      <c r="U91" s="69">
        <v>1</v>
      </c>
      <c r="V91" s="57"/>
      <c r="W91" s="19"/>
      <c r="X91" s="19"/>
      <c r="Y91" s="19"/>
      <c r="Z91" s="19"/>
      <c r="AA91" s="19"/>
      <c r="AB91" s="19"/>
      <c r="AC91" s="19"/>
    </row>
    <row r="92" spans="1:29" s="11" customFormat="1" ht="10.75" customHeight="1">
      <c r="A92" s="19"/>
      <c r="B92" s="19"/>
      <c r="C92" s="35"/>
      <c r="D92" s="35"/>
      <c r="E92" s="35"/>
      <c r="F92" s="35"/>
      <c r="G92" s="35"/>
      <c r="H92" s="35"/>
      <c r="I92" s="35"/>
      <c r="J92" s="35"/>
      <c r="K92" s="35"/>
      <c r="L92" s="35"/>
      <c r="M92" s="19"/>
      <c r="N92" s="20"/>
      <c r="O92" s="20"/>
      <c r="P92" s="120"/>
      <c r="Q92" s="120"/>
      <c r="R92" s="121"/>
      <c r="S92" s="121"/>
      <c r="T92" s="122"/>
      <c r="U92" s="69">
        <v>1</v>
      </c>
      <c r="V92" s="57"/>
      <c r="W92" s="19"/>
      <c r="X92" s="19"/>
      <c r="Y92" s="19"/>
      <c r="Z92" s="19"/>
      <c r="AA92" s="19"/>
      <c r="AB92" s="19"/>
      <c r="AC92" s="19"/>
    </row>
    <row r="93" spans="1:29" s="11" customFormat="1" ht="10.75" customHeight="1">
      <c r="A93" s="77"/>
      <c r="B93" s="65"/>
      <c r="C93" s="78"/>
      <c r="D93" s="67"/>
      <c r="E93" s="67"/>
      <c r="F93" s="67"/>
      <c r="G93" s="67"/>
      <c r="H93" s="67"/>
      <c r="I93" s="67"/>
      <c r="J93" s="67"/>
      <c r="K93" s="67"/>
      <c r="L93" s="67"/>
      <c r="M93" s="65"/>
      <c r="N93" s="68"/>
      <c r="O93" s="68"/>
      <c r="P93" s="123"/>
      <c r="Q93" s="123"/>
      <c r="R93" s="119"/>
      <c r="S93" s="119"/>
      <c r="T93" s="119"/>
      <c r="U93" s="69">
        <v>1</v>
      </c>
      <c r="V93" s="57"/>
      <c r="W93" s="19"/>
      <c r="X93" s="19"/>
      <c r="Y93" s="19"/>
      <c r="Z93" s="19"/>
      <c r="AA93" s="19"/>
      <c r="AB93" s="19"/>
      <c r="AC93" s="19"/>
    </row>
    <row r="94" spans="1:29" s="11" customFormat="1" ht="21.75" customHeight="1">
      <c r="A94" s="77"/>
      <c r="B94" s="65"/>
      <c r="C94" s="78" t="s">
        <v>24</v>
      </c>
      <c r="D94" s="67"/>
      <c r="E94" s="67"/>
      <c r="F94" s="67"/>
      <c r="G94" s="67"/>
      <c r="H94" s="67"/>
      <c r="I94" s="67"/>
      <c r="J94" s="67"/>
      <c r="K94" s="67"/>
      <c r="L94" s="67"/>
      <c r="M94" s="65"/>
      <c r="N94" s="68"/>
      <c r="O94" s="68"/>
      <c r="P94" s="159">
        <f>SUM(P85:T91)</f>
        <v>0</v>
      </c>
      <c r="Q94" s="159"/>
      <c r="R94" s="159"/>
      <c r="S94" s="159"/>
      <c r="T94" s="159"/>
      <c r="U94" s="69">
        <v>1</v>
      </c>
      <c r="V94" s="64"/>
      <c r="W94" s="19"/>
      <c r="X94" s="19"/>
      <c r="Y94" s="19"/>
      <c r="Z94" s="19"/>
      <c r="AA94" s="19"/>
      <c r="AB94" s="19"/>
      <c r="AC94" s="19"/>
    </row>
    <row r="95" spans="1:29" s="11" customFormat="1" ht="13.5" customHeight="1">
      <c r="A95" s="19"/>
      <c r="B95" s="19"/>
      <c r="C95" s="35"/>
      <c r="D95" s="35"/>
      <c r="E95" s="35"/>
      <c r="F95" s="35"/>
      <c r="G95" s="35"/>
      <c r="H95" s="35"/>
      <c r="I95" s="35"/>
      <c r="J95" s="35"/>
      <c r="K95" s="35"/>
      <c r="L95" s="35"/>
      <c r="M95" s="19"/>
      <c r="N95" s="20"/>
      <c r="O95" s="20"/>
      <c r="P95" s="120"/>
      <c r="Q95" s="120"/>
      <c r="R95" s="121"/>
      <c r="S95" s="121"/>
      <c r="T95" s="122"/>
      <c r="U95" s="69">
        <v>1</v>
      </c>
      <c r="V95" s="57"/>
      <c r="W95" s="19"/>
      <c r="X95" s="19"/>
      <c r="Y95" s="19"/>
      <c r="Z95" s="19"/>
      <c r="AA95" s="19"/>
      <c r="AB95" s="19"/>
      <c r="AC95" s="19"/>
    </row>
    <row r="96" spans="1:29" s="11" customFormat="1" ht="21.75" customHeight="1">
      <c r="A96" s="77"/>
      <c r="B96" s="65"/>
      <c r="C96" s="78" t="s">
        <v>18</v>
      </c>
      <c r="D96" s="67"/>
      <c r="E96" s="67"/>
      <c r="F96" s="67"/>
      <c r="G96" s="67"/>
      <c r="H96" s="67"/>
      <c r="I96" s="67"/>
      <c r="J96" s="67"/>
      <c r="K96" s="67"/>
      <c r="L96" s="67"/>
      <c r="M96" s="65"/>
      <c r="N96" s="68"/>
      <c r="O96" s="68"/>
      <c r="P96" s="159">
        <f>P94*0.25</f>
        <v>0</v>
      </c>
      <c r="Q96" s="159"/>
      <c r="R96" s="159"/>
      <c r="S96" s="159"/>
      <c r="T96" s="159"/>
      <c r="U96" s="69">
        <v>1</v>
      </c>
      <c r="V96" s="57"/>
      <c r="W96" s="19"/>
      <c r="X96" s="19"/>
      <c r="Y96" s="19"/>
      <c r="Z96" s="19"/>
      <c r="AA96" s="19"/>
      <c r="AB96" s="19"/>
      <c r="AC96" s="19"/>
    </row>
    <row r="97" spans="1:29" s="11" customFormat="1" ht="13.5" customHeight="1" thickBot="1">
      <c r="A97" s="19"/>
      <c r="B97" s="19"/>
      <c r="C97" s="35"/>
      <c r="D97" s="35"/>
      <c r="E97" s="35"/>
      <c r="F97" s="35"/>
      <c r="G97" s="35"/>
      <c r="H97" s="35"/>
      <c r="I97" s="35"/>
      <c r="J97" s="35"/>
      <c r="K97" s="35"/>
      <c r="L97" s="35"/>
      <c r="M97" s="19"/>
      <c r="N97" s="20"/>
      <c r="O97" s="20"/>
      <c r="P97" s="120"/>
      <c r="Q97" s="120"/>
      <c r="R97" s="121"/>
      <c r="S97" s="121"/>
      <c r="T97" s="122"/>
      <c r="U97" s="69">
        <v>1</v>
      </c>
      <c r="V97" s="57"/>
      <c r="W97" s="19"/>
      <c r="X97" s="19"/>
      <c r="Y97" s="19"/>
      <c r="Z97" s="19"/>
      <c r="AA97" s="19"/>
      <c r="AB97" s="19"/>
      <c r="AC97" s="19"/>
    </row>
    <row r="98" spans="1:29" s="11" customFormat="1" ht="21.75" customHeight="1" thickBot="1">
      <c r="A98" s="83"/>
      <c r="B98" s="84"/>
      <c r="C98" s="85" t="s">
        <v>21</v>
      </c>
      <c r="D98" s="86"/>
      <c r="E98" s="86"/>
      <c r="F98" s="86"/>
      <c r="G98" s="86"/>
      <c r="H98" s="86"/>
      <c r="I98" s="86"/>
      <c r="J98" s="86"/>
      <c r="K98" s="86"/>
      <c r="L98" s="86"/>
      <c r="M98" s="84"/>
      <c r="N98" s="87"/>
      <c r="O98" s="87"/>
      <c r="P98" s="161">
        <f>SUM(P94:T96)</f>
        <v>0</v>
      </c>
      <c r="Q98" s="161"/>
      <c r="R98" s="161"/>
      <c r="S98" s="161"/>
      <c r="T98" s="162"/>
      <c r="U98" s="69">
        <v>1</v>
      </c>
      <c r="V98" s="57"/>
      <c r="W98" s="19"/>
      <c r="X98" s="19"/>
      <c r="Y98" s="19"/>
      <c r="Z98" s="19"/>
      <c r="AA98" s="19"/>
      <c r="AB98" s="19"/>
      <c r="AC98" s="19"/>
    </row>
    <row r="99" spans="1:29" s="11" customFormat="1" ht="10.75" customHeight="1">
      <c r="C99" s="36"/>
      <c r="D99" s="36"/>
      <c r="E99" s="36"/>
      <c r="F99" s="36"/>
      <c r="G99" s="36"/>
      <c r="H99" s="36"/>
      <c r="I99" s="36"/>
      <c r="J99" s="36"/>
      <c r="K99" s="36"/>
      <c r="L99" s="36"/>
      <c r="N99" s="13"/>
      <c r="O99" s="13"/>
      <c r="P99" s="51"/>
      <c r="Q99" s="51"/>
      <c r="R99" s="13"/>
      <c r="S99" s="13"/>
      <c r="T99" s="14"/>
      <c r="U99" s="22"/>
      <c r="V99" s="56"/>
    </row>
    <row r="100" spans="1:29" s="11" customFormat="1" ht="10.75" customHeight="1">
      <c r="C100" s="36"/>
      <c r="D100" s="36"/>
      <c r="E100" s="36"/>
      <c r="F100" s="36"/>
      <c r="G100" s="36"/>
      <c r="H100" s="36"/>
      <c r="I100" s="36"/>
      <c r="J100" s="36"/>
      <c r="K100" s="36"/>
      <c r="L100" s="36"/>
      <c r="N100" s="13"/>
      <c r="O100" s="13"/>
      <c r="P100" s="51"/>
      <c r="Q100" s="51"/>
      <c r="R100" s="13"/>
      <c r="S100" s="13"/>
      <c r="T100" s="14"/>
      <c r="U100" s="22"/>
      <c r="V100" s="56"/>
    </row>
    <row r="101" spans="1:29" s="11" customFormat="1" ht="10.75" customHeight="1">
      <c r="C101" s="36"/>
      <c r="D101" s="36"/>
      <c r="E101" s="36"/>
      <c r="F101" s="36"/>
      <c r="G101" s="36"/>
      <c r="H101" s="36"/>
      <c r="I101" s="36"/>
      <c r="J101" s="36"/>
      <c r="K101" s="36"/>
      <c r="L101" s="36"/>
      <c r="N101" s="13"/>
      <c r="O101" s="13"/>
      <c r="P101" s="51"/>
      <c r="Q101" s="51"/>
      <c r="R101" s="13"/>
      <c r="S101" s="13"/>
      <c r="T101" s="14"/>
      <c r="U101" s="22"/>
      <c r="V101" s="56"/>
    </row>
    <row r="102" spans="1:29" s="11" customFormat="1" ht="17.25" customHeight="1">
      <c r="C102" s="34" t="s">
        <v>81</v>
      </c>
      <c r="D102" s="34"/>
      <c r="E102" s="34"/>
      <c r="F102" s="34"/>
      <c r="G102" s="34"/>
      <c r="H102" s="34"/>
      <c r="I102" s="34"/>
      <c r="J102" s="36"/>
      <c r="K102" s="36"/>
      <c r="L102" s="36"/>
      <c r="N102" s="13"/>
      <c r="T102" s="14"/>
      <c r="U102" s="22"/>
      <c r="V102" s="56"/>
    </row>
    <row r="103" spans="1:29" s="11" customFormat="1" ht="12.75" customHeight="1">
      <c r="C103" s="34"/>
      <c r="D103" s="34"/>
      <c r="E103" s="34"/>
      <c r="F103" s="34"/>
      <c r="G103" s="34"/>
      <c r="H103" s="34"/>
      <c r="I103" s="34"/>
      <c r="J103" s="36"/>
      <c r="K103" s="36"/>
      <c r="L103" s="36"/>
      <c r="N103" s="13"/>
      <c r="T103" s="14"/>
      <c r="U103" s="22"/>
      <c r="V103" s="56"/>
    </row>
    <row r="104" spans="1:29" s="11" customFormat="1" ht="16.5" customHeight="1">
      <c r="C104" s="18" t="s">
        <v>30</v>
      </c>
      <c r="D104" s="49"/>
      <c r="E104" s="49"/>
      <c r="F104" s="18"/>
      <c r="G104" s="18"/>
      <c r="H104" s="34"/>
      <c r="I104" s="34"/>
      <c r="J104" s="36"/>
      <c r="K104" s="36"/>
      <c r="L104" s="36"/>
      <c r="N104" s="13"/>
      <c r="O104" s="13"/>
      <c r="P104" s="51"/>
      <c r="Q104" s="51"/>
      <c r="R104" s="13"/>
      <c r="S104" s="13"/>
      <c r="T104" s="14"/>
      <c r="U104" s="22"/>
      <c r="V104" s="56"/>
    </row>
    <row r="105" spans="1:29" s="11" customFormat="1" ht="9.75" customHeight="1">
      <c r="C105" s="18"/>
      <c r="D105" s="49"/>
      <c r="E105" s="49"/>
      <c r="F105" s="18"/>
      <c r="G105" s="18"/>
      <c r="H105" s="34"/>
      <c r="I105" s="34"/>
      <c r="J105" s="36"/>
      <c r="K105" s="36"/>
      <c r="L105" s="36"/>
      <c r="N105" s="13"/>
      <c r="O105" s="13"/>
      <c r="P105" s="51"/>
      <c r="Q105" s="51"/>
      <c r="R105" s="13"/>
      <c r="S105" s="13"/>
      <c r="T105" s="14"/>
      <c r="U105" s="22"/>
      <c r="V105" s="56"/>
    </row>
    <row r="106" spans="1:29" ht="25.5" customHeight="1">
      <c r="C106" s="124" t="s">
        <v>31</v>
      </c>
      <c r="D106" s="49"/>
      <c r="E106" s="49"/>
      <c r="F106" s="18"/>
      <c r="G106" s="18"/>
      <c r="H106" s="34"/>
      <c r="I106" s="34"/>
    </row>
  </sheetData>
  <mergeCells count="90">
    <mergeCell ref="C50:L50"/>
    <mergeCell ref="N50:O50"/>
    <mergeCell ref="P50:Q50"/>
    <mergeCell ref="R50:T50"/>
    <mergeCell ref="C65:L65"/>
    <mergeCell ref="N65:O65"/>
    <mergeCell ref="P65:Q65"/>
    <mergeCell ref="R65:T65"/>
    <mergeCell ref="P54:Q54"/>
    <mergeCell ref="R54:T54"/>
    <mergeCell ref="C71:L71"/>
    <mergeCell ref="N71:O71"/>
    <mergeCell ref="P71:Q71"/>
    <mergeCell ref="R71:T71"/>
    <mergeCell ref="C56:L56"/>
    <mergeCell ref="N56:O56"/>
    <mergeCell ref="P56:Q56"/>
    <mergeCell ref="R56:T56"/>
    <mergeCell ref="C63:L63"/>
    <mergeCell ref="N63:O63"/>
    <mergeCell ref="N67:O67"/>
    <mergeCell ref="N48:O48"/>
    <mergeCell ref="C14:L14"/>
    <mergeCell ref="N14:O14"/>
    <mergeCell ref="P14:Q14"/>
    <mergeCell ref="R14:T14"/>
    <mergeCell ref="C40:L40"/>
    <mergeCell ref="N40:O40"/>
    <mergeCell ref="P40:Q40"/>
    <mergeCell ref="R40:T40"/>
    <mergeCell ref="C16:L16"/>
    <mergeCell ref="N16:O16"/>
    <mergeCell ref="P16:Q16"/>
    <mergeCell ref="R16:T16"/>
    <mergeCell ref="P98:T98"/>
    <mergeCell ref="P85:T85"/>
    <mergeCell ref="P91:T91"/>
    <mergeCell ref="P94:T94"/>
    <mergeCell ref="P96:T96"/>
    <mergeCell ref="P87:T87"/>
    <mergeCell ref="P89:T89"/>
    <mergeCell ref="R8:T8"/>
    <mergeCell ref="C10:L10"/>
    <mergeCell ref="N10:O10"/>
    <mergeCell ref="P10:Q10"/>
    <mergeCell ref="C67:L67"/>
    <mergeCell ref="R36:T36"/>
    <mergeCell ref="C38:L38"/>
    <mergeCell ref="N38:O38"/>
    <mergeCell ref="P38:Q38"/>
    <mergeCell ref="R38:T38"/>
    <mergeCell ref="R52:T52"/>
    <mergeCell ref="C54:L54"/>
    <mergeCell ref="N54:O54"/>
    <mergeCell ref="N42:O42"/>
    <mergeCell ref="A6:B6"/>
    <mergeCell ref="C6:L6"/>
    <mergeCell ref="N6:O6"/>
    <mergeCell ref="P6:Q6"/>
    <mergeCell ref="R6:T6"/>
    <mergeCell ref="R10:T10"/>
    <mergeCell ref="P63:Q63"/>
    <mergeCell ref="R63:T63"/>
    <mergeCell ref="P80:T80"/>
    <mergeCell ref="R61:T61"/>
    <mergeCell ref="P67:Q67"/>
    <mergeCell ref="R67:T67"/>
    <mergeCell ref="R75:T75"/>
    <mergeCell ref="P42:Q42"/>
    <mergeCell ref="R42:T42"/>
    <mergeCell ref="P44:Q44"/>
    <mergeCell ref="R44:T44"/>
    <mergeCell ref="P46:Q46"/>
    <mergeCell ref="R46:T46"/>
    <mergeCell ref="C12:L12"/>
    <mergeCell ref="N12:O12"/>
    <mergeCell ref="P12:Q12"/>
    <mergeCell ref="R12:T12"/>
    <mergeCell ref="C69:L69"/>
    <mergeCell ref="N69:O69"/>
    <mergeCell ref="P69:Q69"/>
    <mergeCell ref="R69:T69"/>
    <mergeCell ref="P48:Q48"/>
    <mergeCell ref="R48:T48"/>
    <mergeCell ref="C44:L44"/>
    <mergeCell ref="N44:O44"/>
    <mergeCell ref="C42:L42"/>
    <mergeCell ref="C46:L46"/>
    <mergeCell ref="N46:O46"/>
    <mergeCell ref="C48:L48"/>
  </mergeCells>
  <pageMargins left="0.74803149606299213" right="0.19685039370078741" top="0.31496062992125984" bottom="0.39370078740157483" header="0.27559055118110237" footer="0.31496062992125984"/>
  <pageSetup paperSize="9" scale="97" firstPageNumber="0" orientation="portrait" useFirstPageNumber="1" horizontalDpi="300" verticalDpi="300" r:id="rId1"/>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e49c707cba9e9df70052135772738fae">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aa01cda60ead43791af2ec787d702494"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5AE1DD4F-702D-48E7-AA44-A72CAF2E3625}"/>
</file>

<file path=customXml/itemProps2.xml><?xml version="1.0" encoding="utf-8"?>
<ds:datastoreItem xmlns:ds="http://schemas.openxmlformats.org/officeDocument/2006/customXml" ds:itemID="{15765341-6383-4478-8A75-AA0B452183B3}"/>
</file>

<file path=customXml/itemProps3.xml><?xml version="1.0" encoding="utf-8"?>
<ds:datastoreItem xmlns:ds="http://schemas.openxmlformats.org/officeDocument/2006/customXml" ds:itemID="{2BCE2B7C-CC28-49E5-A192-576C269122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PODACI</vt:lpstr>
      <vt:lpstr>NASLOVNA</vt:lpstr>
      <vt:lpstr>OPĆI UVJETI</vt:lpstr>
      <vt:lpstr>NASLOVNA_PP</vt:lpstr>
      <vt:lpstr>TROSKOVNIK_PP</vt:lpstr>
      <vt:lpstr>NASLOVNA!Print_Area</vt:lpstr>
      <vt:lpstr>NASLOVNA_PP!Print_Area</vt:lpstr>
      <vt:lpstr>'OPĆI UVJETI'!Print_Area</vt:lpstr>
      <vt:lpstr>TROSKOVNIK_PP!Print_Area</vt:lpstr>
      <vt:lpstr>NASLOVNA_PP!Print_Titles</vt:lpstr>
      <vt:lpstr>TROSKOVNIK_PP!Print_Titles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Bošnjak</dc:creator>
  <cp:lastModifiedBy>Domagoj Klobucar</cp:lastModifiedBy>
  <cp:lastPrinted>2025-02-24T08:24:05Z</cp:lastPrinted>
  <dcterms:created xsi:type="dcterms:W3CDTF">1997-09-04T18:28:31Z</dcterms:created>
  <dcterms:modified xsi:type="dcterms:W3CDTF">2025-03-10T07:31:23Z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