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C:\Ana\0 ODSJEK GRADITELJSTVA\2025. godina\EN. OBNOVA\1.2.  DV KRIJESNICA\Nabava\radovi\"/>
    </mc:Choice>
  </mc:AlternateContent>
  <xr:revisionPtr revIDLastSave="0" documentId="13_ncr:1_{714D45A7-12B1-410D-8AA2-A0A994712CA8}" xr6:coauthVersionLast="47" xr6:coauthVersionMax="47" xr10:uidLastSave="{00000000-0000-0000-0000-000000000000}"/>
  <bookViews>
    <workbookView xWindow="-120" yWindow="-120" windowWidth="29040" windowHeight="15840" xr2:uid="{00000000-000D-0000-FFFF-FFFF00000000}"/>
  </bookViews>
  <sheets>
    <sheet name="REKAPITULACIJA" sheetId="7" r:id="rId1"/>
    <sheet name="GRAĐ_OBRT" sheetId="3" r:id="rId2"/>
    <sheet name="ELEKTROTEHNIKA" sheetId="1" r:id="rId3"/>
    <sheet name="STROJARSTVO" sheetId="10" r:id="rId4"/>
    <sheet name="FOTONAPONI" sheetId="11" r:id="rId5"/>
    <sheet name="UNUTARNJE_UREĐENJE" sheetId="8" r:id="rId6"/>
  </sheets>
  <externalReferences>
    <externalReference r:id="rId7"/>
    <externalReference r:id="rId8"/>
    <externalReference r:id="rId9"/>
  </externalReferences>
  <definedNames>
    <definedName name="_xlnm._FilterDatabase" localSheetId="3" hidden="1">STROJARSTVO!$A$3:$F$3</definedName>
    <definedName name="FN_krov">INDIRECT([1]Const!#REF!)</definedName>
    <definedName name="_xlnm.Print_Titles" localSheetId="2">ELEKTROTEHNIKA!$21:$23</definedName>
    <definedName name="_xlnm.Print_Titles" localSheetId="3">STROJARSTVO!$1:$3</definedName>
    <definedName name="_xlnm.Print_Area" localSheetId="2">ELEKTROTEHNIKA!$B$1:$M$515</definedName>
    <definedName name="_xlnm.Print_Area" localSheetId="4">FOTONAPONI!$A$1:$F$73</definedName>
    <definedName name="_xlnm.Print_Area" localSheetId="3">STROJARSTVO!$A$1:$F$656</definedName>
    <definedName name="POPUST">[2]FAKTORI!$B$2</definedName>
    <definedName name="REALIZACIJA_1997">'[3]Osn-Pod'!$E$5</definedName>
  </definedNames>
  <calcPr calcId="191029" iterate="1"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3" i="7" l="1"/>
  <c r="F32" i="7"/>
  <c r="F31" i="7"/>
  <c r="F26" i="7"/>
  <c r="F27" i="7" s="1"/>
  <c r="F16" i="7"/>
  <c r="F28" i="7" l="1"/>
  <c r="B72" i="11"/>
  <c r="F187" i="3"/>
  <c r="F296" i="3"/>
  <c r="B641" i="10"/>
  <c r="F633" i="10"/>
  <c r="F631" i="10"/>
  <c r="F629" i="10"/>
  <c r="F627" i="10"/>
  <c r="F625" i="10"/>
  <c r="F623" i="10"/>
  <c r="F621" i="10"/>
  <c r="F619" i="10"/>
  <c r="F617" i="10"/>
  <c r="F615" i="10"/>
  <c r="F607" i="10"/>
  <c r="F605" i="10"/>
  <c r="F603" i="10"/>
  <c r="F601" i="10"/>
  <c r="F600" i="10"/>
  <c r="F599" i="10"/>
  <c r="F596" i="10"/>
  <c r="F595" i="10"/>
  <c r="F594" i="10"/>
  <c r="F593" i="10"/>
  <c r="F583" i="10"/>
  <c r="F581" i="10"/>
  <c r="F579" i="10"/>
  <c r="F577" i="10"/>
  <c r="F575" i="10"/>
  <c r="F573" i="10"/>
  <c r="F572" i="10"/>
  <c r="F569" i="10"/>
  <c r="F568" i="10"/>
  <c r="F565" i="10"/>
  <c r="F564" i="10"/>
  <c r="F561" i="10"/>
  <c r="F560" i="10"/>
  <c r="F557" i="10"/>
  <c r="F556" i="10"/>
  <c r="F553" i="10"/>
  <c r="F552" i="10"/>
  <c r="F551" i="10"/>
  <c r="F550" i="10"/>
  <c r="F547" i="10"/>
  <c r="F546" i="10"/>
  <c r="F542" i="10"/>
  <c r="F529" i="10"/>
  <c r="F506" i="10"/>
  <c r="F504" i="10"/>
  <c r="F502" i="10"/>
  <c r="F500" i="10"/>
  <c r="F498" i="10"/>
  <c r="F496" i="10"/>
  <c r="F489" i="10"/>
  <c r="F487" i="10"/>
  <c r="F485" i="10"/>
  <c r="F462" i="10"/>
  <c r="F439" i="10"/>
  <c r="F428" i="10"/>
  <c r="F426" i="10"/>
  <c r="F424" i="10"/>
  <c r="F422" i="10"/>
  <c r="F420" i="10"/>
  <c r="F418" i="10"/>
  <c r="F417" i="10"/>
  <c r="F414" i="10"/>
  <c r="F412" i="10"/>
  <c r="F410" i="10"/>
  <c r="F408" i="10"/>
  <c r="F407" i="10"/>
  <c r="F406" i="10"/>
  <c r="F405" i="10"/>
  <c r="F404" i="10"/>
  <c r="F403" i="10"/>
  <c r="F400" i="10"/>
  <c r="F398" i="10"/>
  <c r="F396" i="10"/>
  <c r="F395" i="10"/>
  <c r="F394" i="10"/>
  <c r="F391" i="10"/>
  <c r="F389" i="10"/>
  <c r="F377" i="10"/>
  <c r="F365" i="10"/>
  <c r="F353" i="10"/>
  <c r="F338" i="10"/>
  <c r="F318" i="10"/>
  <c r="F295" i="10"/>
  <c r="F256" i="10"/>
  <c r="F254" i="10"/>
  <c r="F252" i="10"/>
  <c r="F250" i="10"/>
  <c r="F248" i="10"/>
  <c r="F246" i="10"/>
  <c r="F244" i="10"/>
  <c r="F242" i="10"/>
  <c r="F240" i="10"/>
  <c r="F238" i="10"/>
  <c r="F236" i="10"/>
  <c r="F234" i="10"/>
  <c r="F232" i="10"/>
  <c r="F230" i="10"/>
  <c r="F228" i="10"/>
  <c r="F226" i="10"/>
  <c r="F224" i="10"/>
  <c r="F222" i="10"/>
  <c r="F220" i="10"/>
  <c r="F218" i="10"/>
  <c r="F216" i="10"/>
  <c r="F215" i="10"/>
  <c r="F214" i="10"/>
  <c r="F213" i="10"/>
  <c r="F210" i="10"/>
  <c r="F209" i="10"/>
  <c r="F208" i="10"/>
  <c r="F207" i="10"/>
  <c r="F206" i="10"/>
  <c r="F203" i="10"/>
  <c r="F201" i="10"/>
  <c r="F199" i="10"/>
  <c r="F198" i="10"/>
  <c r="F197" i="10"/>
  <c r="F196" i="10"/>
  <c r="F195" i="10"/>
  <c r="F194" i="10"/>
  <c r="F193" i="10"/>
  <c r="F190" i="10"/>
  <c r="F189" i="10"/>
  <c r="F186" i="10"/>
  <c r="F185" i="10"/>
  <c r="F184" i="10"/>
  <c r="F183" i="10"/>
  <c r="F180" i="10"/>
  <c r="F179" i="10"/>
  <c r="F178" i="10"/>
  <c r="F177" i="10"/>
  <c r="F176" i="10"/>
  <c r="F175" i="10"/>
  <c r="F172" i="10"/>
  <c r="F170" i="10"/>
  <c r="F168" i="10"/>
  <c r="F166" i="10"/>
  <c r="F164" i="10"/>
  <c r="F162" i="10"/>
  <c r="F160" i="10"/>
  <c r="F158" i="10"/>
  <c r="F156" i="10"/>
  <c r="F154" i="10"/>
  <c r="F152" i="10"/>
  <c r="F151" i="10"/>
  <c r="F148" i="10"/>
  <c r="F147" i="10"/>
  <c r="F146" i="10"/>
  <c r="F143" i="10"/>
  <c r="F141" i="10"/>
  <c r="F139" i="10"/>
  <c r="F137" i="10"/>
  <c r="F135" i="10"/>
  <c r="F133" i="10"/>
  <c r="F131" i="10"/>
  <c r="F129" i="10"/>
  <c r="F127" i="10"/>
  <c r="F125" i="10"/>
  <c r="F123" i="10"/>
  <c r="F121" i="10"/>
  <c r="F119" i="10"/>
  <c r="F117" i="10"/>
  <c r="F115" i="10"/>
  <c r="F113" i="10"/>
  <c r="F111" i="10"/>
  <c r="F109" i="10"/>
  <c r="F107" i="10"/>
  <c r="F105" i="10"/>
  <c r="F103" i="10"/>
  <c r="F101" i="10"/>
  <c r="F99" i="10"/>
  <c r="F86" i="10"/>
  <c r="F84" i="10"/>
  <c r="F82" i="10"/>
  <c r="F80" i="10"/>
  <c r="F78" i="10"/>
  <c r="F76" i="10"/>
  <c r="F74" i="10"/>
  <c r="F72" i="10"/>
  <c r="B64" i="10"/>
  <c r="F62" i="10"/>
  <c r="F60" i="10"/>
  <c r="F58" i="10"/>
  <c r="F56" i="10"/>
  <c r="F54" i="10"/>
  <c r="F52" i="10"/>
  <c r="F50" i="10"/>
  <c r="F48" i="10"/>
  <c r="F46" i="10"/>
  <c r="F44" i="10"/>
  <c r="F42" i="10"/>
  <c r="F40" i="10"/>
  <c r="F38" i="10"/>
  <c r="F36" i="10"/>
  <c r="F34" i="10"/>
  <c r="F635" i="10" l="1"/>
  <c r="F648" i="10" s="1"/>
  <c r="F609" i="10"/>
  <c r="F647" i="10" s="1"/>
  <c r="F586" i="10"/>
  <c r="F646" i="10" s="1"/>
  <c r="F508" i="10"/>
  <c r="F645" i="10" s="1"/>
  <c r="F431" i="10"/>
  <c r="F644" i="10" s="1"/>
  <c r="F258" i="10"/>
  <c r="F643" i="10" s="1"/>
  <c r="F88" i="10"/>
  <c r="F642" i="10" s="1"/>
  <c r="F64" i="10"/>
  <c r="F641" i="10" s="1"/>
  <c r="F651" i="10" l="1"/>
  <c r="F9" i="7" s="1"/>
  <c r="F183" i="8" l="1"/>
  <c r="F180" i="8"/>
  <c r="F102" i="8"/>
  <c r="F103" i="8"/>
  <c r="F99" i="8"/>
  <c r="F63" i="8"/>
  <c r="F58" i="8" l="1"/>
  <c r="F33" i="8"/>
  <c r="F19" i="8"/>
  <c r="F16" i="8"/>
  <c r="F303" i="3" l="1"/>
  <c r="F138" i="8" l="1"/>
  <c r="F41" i="8"/>
  <c r="F177" i="8"/>
  <c r="F176" i="8"/>
  <c r="F173" i="8"/>
  <c r="F169" i="8"/>
  <c r="F172" i="8"/>
  <c r="F168" i="8"/>
  <c r="F160" i="8"/>
  <c r="F157" i="8"/>
  <c r="F149" i="8"/>
  <c r="F151" i="8" s="1"/>
  <c r="F141" i="8"/>
  <c r="F135" i="8"/>
  <c r="F131" i="8"/>
  <c r="F128" i="8"/>
  <c r="F127" i="8"/>
  <c r="F124" i="8"/>
  <c r="F123" i="8"/>
  <c r="F122" i="8"/>
  <c r="F121" i="8"/>
  <c r="F118" i="8"/>
  <c r="F185" i="8" l="1"/>
  <c r="F199" i="8" s="1"/>
  <c r="F162" i="8"/>
  <c r="F198" i="8" s="1"/>
  <c r="F143" i="8"/>
  <c r="F48" i="8"/>
  <c r="F110" i="8" l="1"/>
  <c r="F109" i="8"/>
  <c r="F108" i="8"/>
  <c r="F91" i="8"/>
  <c r="F88" i="8"/>
  <c r="F85" i="8"/>
  <c r="F84" i="8"/>
  <c r="F76" i="8"/>
  <c r="F73" i="8"/>
  <c r="F70" i="8"/>
  <c r="F112" i="8" l="1"/>
  <c r="F93" i="8"/>
  <c r="F45" i="8"/>
  <c r="F44" i="8"/>
  <c r="F38" i="8" l="1"/>
  <c r="F37" i="8"/>
  <c r="F22" i="8" l="1"/>
  <c r="F12" i="8"/>
  <c r="F67" i="8"/>
  <c r="F78" i="8" s="1"/>
  <c r="F193" i="8" s="1"/>
  <c r="F36" i="8"/>
  <c r="F30" i="8"/>
  <c r="F27" i="8"/>
  <c r="F26" i="8"/>
  <c r="F25" i="8"/>
  <c r="F13" i="8"/>
  <c r="F50" i="8" l="1"/>
  <c r="F192" i="8" s="1"/>
  <c r="F194" i="8"/>
  <c r="F197" i="8"/>
  <c r="F196" i="8"/>
  <c r="F195" i="8"/>
  <c r="F201" i="8" l="1"/>
  <c r="F203" i="8" l="1"/>
  <c r="F205" i="8" s="1"/>
  <c r="F17" i="7" l="1"/>
  <c r="F18" i="7" s="1"/>
  <c r="F300" i="3"/>
  <c r="F305" i="3" s="1"/>
  <c r="F315" i="3" s="1"/>
  <c r="F279" i="3"/>
  <c r="F276" i="3"/>
  <c r="F273" i="3"/>
  <c r="F270" i="3"/>
  <c r="F267" i="3"/>
  <c r="F264" i="3"/>
  <c r="F261" i="3"/>
  <c r="F258" i="3"/>
  <c r="F255" i="3"/>
  <c r="F252" i="3"/>
  <c r="F249" i="3"/>
  <c r="F246" i="3"/>
  <c r="F243" i="3"/>
  <c r="F240" i="3"/>
  <c r="F237" i="3"/>
  <c r="F234" i="3"/>
  <c r="F231" i="3"/>
  <c r="F228" i="3"/>
  <c r="F227" i="3"/>
  <c r="F224" i="3"/>
  <c r="F221" i="3"/>
  <c r="F218" i="3"/>
  <c r="F215" i="3"/>
  <c r="F212" i="3"/>
  <c r="F209" i="3"/>
  <c r="F206" i="3"/>
  <c r="F203" i="3"/>
  <c r="F200" i="3"/>
  <c r="F199" i="3"/>
  <c r="F196" i="3"/>
  <c r="F193" i="3"/>
  <c r="F190" i="3"/>
  <c r="F184" i="3"/>
  <c r="F183" i="3"/>
  <c r="F165" i="3"/>
  <c r="F164" i="3"/>
  <c r="F163" i="3"/>
  <c r="F160" i="3"/>
  <c r="F159" i="3"/>
  <c r="F158" i="3"/>
  <c r="F157" i="3"/>
  <c r="F147" i="3"/>
  <c r="F143" i="3"/>
  <c r="F137" i="3"/>
  <c r="F136" i="3"/>
  <c r="F135" i="3"/>
  <c r="F134" i="3"/>
  <c r="F121" i="3"/>
  <c r="F113" i="3"/>
  <c r="F110" i="3"/>
  <c r="F105" i="3"/>
  <c r="F100" i="3"/>
  <c r="F97" i="3"/>
  <c r="F94" i="3"/>
  <c r="F90" i="3"/>
  <c r="F85" i="3"/>
  <c r="F81" i="3"/>
  <c r="F78" i="3"/>
  <c r="F74" i="3"/>
  <c r="F67" i="3"/>
  <c r="F66" i="3"/>
  <c r="F62" i="3"/>
  <c r="F59" i="3"/>
  <c r="F51" i="3"/>
  <c r="F53" i="3" s="1"/>
  <c r="F310" i="3" s="1"/>
  <c r="F43" i="3"/>
  <c r="F40" i="3"/>
  <c r="F37" i="3"/>
  <c r="F34" i="3"/>
  <c r="F31" i="3"/>
  <c r="F28" i="3"/>
  <c r="F27" i="3"/>
  <c r="F24" i="3"/>
  <c r="F23" i="3"/>
  <c r="F22" i="3"/>
  <c r="F19" i="3"/>
  <c r="E69" i="1"/>
  <c r="E70" i="1"/>
  <c r="F281" i="3" l="1"/>
  <c r="F314" i="3" s="1"/>
  <c r="F149" i="3"/>
  <c r="F312" i="3" s="1"/>
  <c r="F115" i="3"/>
  <c r="F311" i="3" s="1"/>
  <c r="F45" i="3"/>
  <c r="F309" i="3" s="1"/>
  <c r="F167" i="3"/>
  <c r="F313" i="3" s="1"/>
  <c r="M360" i="1"/>
  <c r="E360" i="1"/>
  <c r="D360" i="1"/>
  <c r="D485" i="1"/>
  <c r="C485" i="1"/>
  <c r="M484" i="1"/>
  <c r="E484" i="1"/>
  <c r="D484" i="1"/>
  <c r="E477" i="1"/>
  <c r="D477" i="1"/>
  <c r="E476" i="1"/>
  <c r="D476" i="1"/>
  <c r="E475" i="1"/>
  <c r="D475" i="1"/>
  <c r="H500" i="1"/>
  <c r="E500" i="1"/>
  <c r="D458" i="1"/>
  <c r="D456" i="1"/>
  <c r="D454" i="1"/>
  <c r="D452" i="1"/>
  <c r="D450" i="1"/>
  <c r="D448" i="1"/>
  <c r="D445" i="1"/>
  <c r="D443" i="1"/>
  <c r="D441" i="1"/>
  <c r="D438" i="1"/>
  <c r="D436" i="1"/>
  <c r="D434" i="1"/>
  <c r="D432" i="1"/>
  <c r="D430" i="1"/>
  <c r="D428" i="1"/>
  <c r="D426" i="1"/>
  <c r="D424" i="1"/>
  <c r="D421" i="1"/>
  <c r="M450" i="1"/>
  <c r="E450" i="1"/>
  <c r="M448" i="1"/>
  <c r="E448" i="1"/>
  <c r="M443" i="1"/>
  <c r="E443" i="1"/>
  <c r="J460" i="1"/>
  <c r="J415" i="1"/>
  <c r="M458" i="1"/>
  <c r="E458" i="1"/>
  <c r="M456" i="1"/>
  <c r="E456" i="1"/>
  <c r="M454" i="1"/>
  <c r="E454" i="1"/>
  <c r="M452" i="1"/>
  <c r="E452" i="1"/>
  <c r="M446" i="1"/>
  <c r="E445" i="1"/>
  <c r="M441" i="1"/>
  <c r="E441" i="1"/>
  <c r="M438" i="1"/>
  <c r="E438" i="1"/>
  <c r="E436" i="1"/>
  <c r="M436" i="1"/>
  <c r="M434" i="1"/>
  <c r="E434" i="1"/>
  <c r="M432" i="1"/>
  <c r="E432" i="1"/>
  <c r="M430" i="1"/>
  <c r="E430" i="1"/>
  <c r="M428" i="1"/>
  <c r="E428" i="1"/>
  <c r="E426" i="1"/>
  <c r="E424" i="1"/>
  <c r="E421" i="1"/>
  <c r="M426" i="1"/>
  <c r="M424" i="1"/>
  <c r="M421" i="1"/>
  <c r="F317" i="3" l="1"/>
  <c r="F319" i="3" s="1"/>
  <c r="F321" i="3" s="1"/>
  <c r="F8" i="7"/>
  <c r="L460" i="1"/>
  <c r="L500" i="1" s="1"/>
  <c r="E323" i="1" l="1"/>
  <c r="D323" i="1"/>
  <c r="D320" i="1"/>
  <c r="E320" i="1"/>
  <c r="M292" i="1"/>
  <c r="M173" i="1"/>
  <c r="E165" i="1"/>
  <c r="D165" i="1"/>
  <c r="D198" i="1"/>
  <c r="E198" i="1"/>
  <c r="E163" i="1"/>
  <c r="D163" i="1"/>
  <c r="M163" i="1"/>
  <c r="E154" i="1"/>
  <c r="D154" i="1"/>
  <c r="M118" i="1" l="1"/>
  <c r="E118" i="1"/>
  <c r="D118" i="1"/>
  <c r="M107" i="1"/>
  <c r="E107" i="1"/>
  <c r="D107" i="1"/>
  <c r="M106" i="1"/>
  <c r="E106" i="1"/>
  <c r="D106" i="1"/>
  <c r="M113" i="1"/>
  <c r="E113" i="1"/>
  <c r="D113" i="1"/>
  <c r="E53" i="1"/>
  <c r="D53" i="1"/>
  <c r="E52" i="1"/>
  <c r="D52" i="1"/>
  <c r="E51" i="1"/>
  <c r="D51" i="1"/>
  <c r="E50" i="1"/>
  <c r="D50" i="1"/>
  <c r="E68" i="1"/>
  <c r="E386" i="1" l="1"/>
  <c r="D386" i="1"/>
  <c r="D116" i="1"/>
  <c r="E116" i="1"/>
  <c r="M116" i="1"/>
  <c r="D117" i="1"/>
  <c r="E117" i="1"/>
  <c r="M117" i="1"/>
  <c r="M385" i="1"/>
  <c r="M387" i="1"/>
  <c r="M389" i="1"/>
  <c r="M391" i="1"/>
  <c r="M393" i="1"/>
  <c r="M395" i="1"/>
  <c r="M397" i="1"/>
  <c r="M399" i="1"/>
  <c r="M401" i="1"/>
  <c r="M403" i="1"/>
  <c r="M405" i="1"/>
  <c r="M407" i="1"/>
  <c r="M409" i="1"/>
  <c r="M411" i="1"/>
  <c r="M378" i="1"/>
  <c r="D379" i="1"/>
  <c r="E379" i="1"/>
  <c r="D380" i="1"/>
  <c r="E380" i="1"/>
  <c r="D387" i="1"/>
  <c r="E387" i="1"/>
  <c r="D388" i="1"/>
  <c r="E388" i="1"/>
  <c r="D389" i="1"/>
  <c r="E389" i="1"/>
  <c r="D390" i="1"/>
  <c r="E390" i="1"/>
  <c r="D391" i="1"/>
  <c r="E391" i="1"/>
  <c r="D392" i="1"/>
  <c r="E392" i="1"/>
  <c r="D393" i="1"/>
  <c r="E393" i="1"/>
  <c r="D394" i="1"/>
  <c r="E394" i="1"/>
  <c r="D395" i="1"/>
  <c r="E395" i="1"/>
  <c r="D396" i="1"/>
  <c r="E396" i="1"/>
  <c r="D397" i="1"/>
  <c r="E397" i="1"/>
  <c r="D398" i="1"/>
  <c r="E398" i="1"/>
  <c r="D399" i="1"/>
  <c r="E399" i="1"/>
  <c r="D400" i="1"/>
  <c r="E400" i="1"/>
  <c r="D401" i="1"/>
  <c r="E401" i="1"/>
  <c r="D402" i="1"/>
  <c r="E402" i="1"/>
  <c r="D403" i="1"/>
  <c r="E403" i="1"/>
  <c r="D404" i="1"/>
  <c r="E404" i="1"/>
  <c r="D405" i="1"/>
  <c r="E405" i="1"/>
  <c r="D406" i="1"/>
  <c r="E406" i="1"/>
  <c r="D407" i="1"/>
  <c r="E407" i="1"/>
  <c r="D408" i="1"/>
  <c r="E408" i="1"/>
  <c r="D409" i="1"/>
  <c r="E409" i="1"/>
  <c r="D410" i="1"/>
  <c r="E410" i="1"/>
  <c r="D411" i="1"/>
  <c r="E411" i="1"/>
  <c r="D412" i="1"/>
  <c r="E412" i="1"/>
  <c r="D413" i="1"/>
  <c r="E413" i="1"/>
  <c r="L415" i="1" l="1"/>
  <c r="L498" i="1"/>
  <c r="M480" i="1"/>
  <c r="M482" i="1"/>
  <c r="D134" i="1"/>
  <c r="E134" i="1"/>
  <c r="M134" i="1"/>
  <c r="D132" i="1"/>
  <c r="E132" i="1"/>
  <c r="M132" i="1"/>
  <c r="D81" i="1"/>
  <c r="E81" i="1"/>
  <c r="D82" i="1"/>
  <c r="E82" i="1"/>
  <c r="M82" i="1"/>
  <c r="D86" i="1"/>
  <c r="E86" i="1"/>
  <c r="M86" i="1"/>
  <c r="D138" i="1"/>
  <c r="E138" i="1"/>
  <c r="M138" i="1"/>
  <c r="M144" i="1"/>
  <c r="M142" i="1"/>
  <c r="M128" i="1"/>
  <c r="M127" i="1"/>
  <c r="M140" i="1"/>
  <c r="M136" i="1"/>
  <c r="M130" i="1"/>
  <c r="M124" i="1"/>
  <c r="M122" i="1"/>
  <c r="M123" i="1"/>
  <c r="M90" i="1"/>
  <c r="M89" i="1"/>
  <c r="M94" i="1"/>
  <c r="M95" i="1"/>
  <c r="M96" i="1"/>
  <c r="M97" i="1"/>
  <c r="M98" i="1"/>
  <c r="M99" i="1"/>
  <c r="M100" i="1"/>
  <c r="M101" i="1"/>
  <c r="M93" i="1"/>
  <c r="M105" i="1"/>
  <c r="M108" i="1"/>
  <c r="M109" i="1"/>
  <c r="M110" i="1"/>
  <c r="M111" i="1"/>
  <c r="M112" i="1"/>
  <c r="M114" i="1"/>
  <c r="M115" i="1"/>
  <c r="M119" i="1"/>
  <c r="M104" i="1"/>
  <c r="M84" i="1"/>
  <c r="M80" i="1"/>
  <c r="M66" i="1"/>
  <c r="D49" i="1"/>
  <c r="E49" i="1"/>
  <c r="M46" i="1"/>
  <c r="M44" i="1"/>
  <c r="M42" i="1"/>
  <c r="M40" i="1"/>
  <c r="M36" i="1"/>
  <c r="M37" i="1"/>
  <c r="M38" i="1"/>
  <c r="M35" i="1"/>
  <c r="M68" i="1"/>
  <c r="L487" i="1" l="1"/>
  <c r="L502" i="1" s="1"/>
  <c r="L147" i="1"/>
  <c r="L494" i="1" s="1"/>
  <c r="M358" i="1"/>
  <c r="E356" i="1"/>
  <c r="D356" i="1"/>
  <c r="M349" i="1"/>
  <c r="E347" i="1"/>
  <c r="D347" i="1"/>
  <c r="M340" i="1"/>
  <c r="M329" i="1"/>
  <c r="M317" i="1"/>
  <c r="M305" i="1"/>
  <c r="E303" i="1"/>
  <c r="D303" i="1"/>
  <c r="M279" i="1"/>
  <c r="M267" i="1"/>
  <c r="M256" i="1"/>
  <c r="M245" i="1"/>
  <c r="M233" i="1"/>
  <c r="M221" i="1"/>
  <c r="M209" i="1"/>
  <c r="M197" i="1"/>
  <c r="M184" i="1"/>
  <c r="L363" i="1" l="1"/>
  <c r="L496" i="1"/>
  <c r="K504" i="1" s="1"/>
  <c r="F10" i="7" s="1"/>
  <c r="F12" i="7" s="1"/>
  <c r="D142" i="1"/>
  <c r="E142" i="1"/>
  <c r="D143" i="1"/>
  <c r="E143" i="1"/>
  <c r="D144" i="1"/>
  <c r="E144" i="1"/>
  <c r="D145" i="1"/>
  <c r="E145" i="1"/>
  <c r="J363" i="1"/>
  <c r="D307" i="1"/>
  <c r="E307" i="1"/>
  <c r="D308" i="1"/>
  <c r="E308" i="1"/>
  <c r="D309" i="1"/>
  <c r="E309" i="1"/>
  <c r="D311" i="1"/>
  <c r="E311" i="1"/>
  <c r="D315" i="1"/>
  <c r="E315" i="1"/>
  <c r="D319" i="1"/>
  <c r="E319" i="1"/>
  <c r="D327" i="1"/>
  <c r="E327" i="1"/>
  <c r="D330" i="1"/>
  <c r="E330" i="1"/>
  <c r="D331" i="1"/>
  <c r="E331" i="1"/>
  <c r="D338" i="1"/>
  <c r="E338" i="1"/>
  <c r="D341" i="1"/>
  <c r="E341" i="1"/>
  <c r="D342" i="1"/>
  <c r="E342" i="1"/>
  <c r="D350" i="1"/>
  <c r="E350" i="1"/>
  <c r="D351" i="1"/>
  <c r="E351" i="1"/>
  <c r="D359" i="1"/>
  <c r="E359" i="1"/>
  <c r="J147" i="1"/>
  <c r="D88" i="1"/>
  <c r="E88" i="1"/>
  <c r="D89" i="1"/>
  <c r="E89" i="1"/>
  <c r="D90" i="1"/>
  <c r="E90" i="1"/>
  <c r="D91" i="1"/>
  <c r="E91" i="1"/>
  <c r="D92" i="1"/>
  <c r="E92" i="1"/>
  <c r="D93" i="1"/>
  <c r="E93" i="1"/>
  <c r="D94" i="1"/>
  <c r="E94" i="1"/>
  <c r="D95" i="1"/>
  <c r="E95" i="1"/>
  <c r="D96" i="1"/>
  <c r="E96" i="1"/>
  <c r="D97" i="1"/>
  <c r="E97" i="1"/>
  <c r="D98" i="1"/>
  <c r="E98" i="1"/>
  <c r="D99" i="1"/>
  <c r="E99" i="1"/>
  <c r="D100" i="1"/>
  <c r="E100" i="1"/>
  <c r="D101" i="1"/>
  <c r="E101" i="1"/>
  <c r="D102" i="1"/>
  <c r="E102" i="1"/>
  <c r="D103" i="1"/>
  <c r="E103" i="1"/>
  <c r="D104" i="1"/>
  <c r="E104" i="1"/>
  <c r="D105" i="1"/>
  <c r="E105" i="1"/>
  <c r="D108" i="1"/>
  <c r="E108" i="1"/>
  <c r="D109" i="1"/>
  <c r="E109" i="1"/>
  <c r="D110" i="1"/>
  <c r="E110" i="1"/>
  <c r="D111" i="1"/>
  <c r="E111" i="1"/>
  <c r="D112" i="1"/>
  <c r="E112" i="1"/>
  <c r="D114" i="1"/>
  <c r="E114" i="1"/>
  <c r="D115" i="1"/>
  <c r="E115" i="1"/>
  <c r="D119" i="1"/>
  <c r="E119" i="1"/>
  <c r="D120" i="1"/>
  <c r="E120" i="1"/>
  <c r="D121" i="1"/>
  <c r="E121" i="1"/>
  <c r="D122" i="1"/>
  <c r="E122" i="1"/>
  <c r="D123" i="1"/>
  <c r="E123" i="1"/>
  <c r="D124" i="1"/>
  <c r="E124" i="1"/>
  <c r="D125" i="1"/>
  <c r="E125" i="1"/>
  <c r="D126" i="1"/>
  <c r="E126" i="1"/>
  <c r="D127" i="1"/>
  <c r="E127" i="1"/>
  <c r="D128" i="1"/>
  <c r="E128" i="1"/>
  <c r="D129" i="1"/>
  <c r="E129" i="1"/>
  <c r="D130" i="1"/>
  <c r="E130" i="1"/>
  <c r="D136" i="1"/>
  <c r="E136" i="1"/>
  <c r="D140" i="1"/>
  <c r="E140" i="1"/>
  <c r="D141" i="1"/>
  <c r="E141" i="1"/>
  <c r="D69" i="1"/>
  <c r="D27" i="1"/>
  <c r="E27" i="1"/>
  <c r="D28" i="1"/>
  <c r="E28" i="1"/>
  <c r="D29" i="1"/>
  <c r="E29" i="1"/>
  <c r="D30" i="1"/>
  <c r="E30" i="1"/>
  <c r="D31" i="1"/>
  <c r="E31" i="1"/>
  <c r="D32" i="1"/>
  <c r="E32" i="1"/>
  <c r="D33" i="1"/>
  <c r="E33" i="1"/>
  <c r="D34" i="1"/>
  <c r="E34" i="1"/>
  <c r="D35" i="1"/>
  <c r="E35" i="1"/>
  <c r="D36" i="1"/>
  <c r="E36" i="1"/>
  <c r="D37" i="1"/>
  <c r="E37" i="1"/>
  <c r="D38" i="1"/>
  <c r="E38" i="1"/>
  <c r="D39" i="1"/>
  <c r="E39" i="1"/>
  <c r="D40" i="1"/>
  <c r="E40" i="1"/>
  <c r="D41" i="1"/>
  <c r="E41" i="1"/>
  <c r="D42" i="1"/>
  <c r="E42" i="1"/>
  <c r="D43" i="1"/>
  <c r="E43" i="1"/>
  <c r="D44" i="1"/>
  <c r="E44" i="1"/>
  <c r="D45" i="1"/>
  <c r="E45" i="1"/>
  <c r="D46" i="1"/>
  <c r="E46" i="1"/>
  <c r="D47" i="1"/>
  <c r="E47" i="1"/>
  <c r="D48" i="1"/>
  <c r="E48" i="1"/>
  <c r="D54" i="1"/>
  <c r="E54" i="1"/>
  <c r="D55" i="1"/>
  <c r="E55" i="1"/>
  <c r="D56" i="1"/>
  <c r="E56" i="1"/>
  <c r="D57" i="1"/>
  <c r="E57" i="1"/>
  <c r="D58" i="1"/>
  <c r="E58" i="1"/>
  <c r="D59" i="1"/>
  <c r="E59" i="1"/>
  <c r="D60" i="1"/>
  <c r="E60" i="1"/>
  <c r="D61" i="1"/>
  <c r="E61" i="1"/>
  <c r="D62" i="1"/>
  <c r="E62" i="1"/>
  <c r="D63" i="1"/>
  <c r="E63" i="1"/>
  <c r="D64" i="1"/>
  <c r="E64" i="1"/>
  <c r="D65" i="1"/>
  <c r="E65" i="1"/>
  <c r="D66" i="1"/>
  <c r="E66" i="1"/>
  <c r="D67" i="1"/>
  <c r="E67" i="1"/>
  <c r="D70" i="1"/>
  <c r="D71" i="1"/>
  <c r="E71" i="1"/>
  <c r="D72" i="1"/>
  <c r="E72" i="1"/>
  <c r="D73" i="1"/>
  <c r="E73" i="1"/>
  <c r="D74" i="1"/>
  <c r="E74" i="1"/>
  <c r="D75" i="1"/>
  <c r="E75" i="1"/>
  <c r="D76" i="1"/>
  <c r="E76" i="1"/>
  <c r="D77" i="1"/>
  <c r="E77" i="1"/>
  <c r="D78" i="1"/>
  <c r="E78" i="1"/>
  <c r="D79" i="1"/>
  <c r="E79" i="1"/>
  <c r="D80" i="1"/>
  <c r="E80" i="1"/>
  <c r="D83" i="1"/>
  <c r="E83" i="1"/>
  <c r="D84" i="1"/>
  <c r="E84" i="1"/>
  <c r="F13" i="7" l="1"/>
  <c r="F14" i="7" s="1"/>
  <c r="F23" i="7" s="1"/>
  <c r="F21" i="7"/>
  <c r="K507" i="1"/>
  <c r="K510" i="1" s="1"/>
  <c r="D293" i="1"/>
  <c r="E293" i="1"/>
  <c r="D294" i="1"/>
  <c r="E294" i="1"/>
  <c r="D146" i="1"/>
  <c r="E146" i="1"/>
  <c r="Q112" i="1" l="1"/>
  <c r="Q97" i="1"/>
  <c r="D68" i="1" l="1"/>
  <c r="H502" i="1" l="1"/>
  <c r="D469" i="1"/>
  <c r="E469" i="1"/>
  <c r="D470" i="1"/>
  <c r="E470" i="1"/>
  <c r="D471" i="1"/>
  <c r="E471" i="1"/>
  <c r="D472" i="1"/>
  <c r="E472" i="1"/>
  <c r="D473" i="1"/>
  <c r="E473" i="1"/>
  <c r="D474" i="1"/>
  <c r="E474" i="1"/>
  <c r="D478" i="1"/>
  <c r="E478" i="1"/>
  <c r="D479" i="1"/>
  <c r="E479" i="1"/>
  <c r="D480" i="1"/>
  <c r="E480" i="1"/>
  <c r="D481" i="1"/>
  <c r="E481" i="1"/>
  <c r="D482" i="1"/>
  <c r="E482" i="1"/>
  <c r="E468" i="1"/>
  <c r="D468" i="1"/>
  <c r="E502" i="1"/>
  <c r="J487" i="1"/>
  <c r="D483" i="1"/>
  <c r="C483" i="1"/>
  <c r="E494" i="1"/>
  <c r="H494" i="1"/>
  <c r="E496" i="1"/>
  <c r="H496" i="1"/>
  <c r="E498" i="1"/>
  <c r="H498" i="1"/>
  <c r="E369" i="1"/>
  <c r="D369" i="1"/>
  <c r="D223" i="1" l="1"/>
  <c r="E223" i="1"/>
  <c r="D234" i="1"/>
  <c r="E234" i="1"/>
  <c r="D235" i="1"/>
  <c r="E235" i="1"/>
  <c r="D246" i="1"/>
  <c r="E246" i="1"/>
  <c r="D247" i="1"/>
  <c r="E247" i="1"/>
  <c r="D257" i="1"/>
  <c r="E257" i="1"/>
  <c r="D258" i="1"/>
  <c r="E258" i="1"/>
  <c r="D268" i="1"/>
  <c r="E268" i="1"/>
  <c r="D269" i="1"/>
  <c r="E269" i="1"/>
  <c r="D280" i="1"/>
  <c r="E280" i="1"/>
  <c r="D281" i="1"/>
  <c r="E281" i="1"/>
  <c r="D186" i="1"/>
  <c r="E186" i="1"/>
  <c r="D199" i="1"/>
  <c r="E199" i="1"/>
  <c r="D210" i="1"/>
  <c r="E210" i="1"/>
  <c r="D211" i="1"/>
  <c r="E211" i="1"/>
  <c r="D222" i="1"/>
  <c r="E222" i="1"/>
  <c r="D175" i="1"/>
  <c r="E175" i="1"/>
  <c r="D185" i="1"/>
  <c r="E185" i="1"/>
  <c r="C124" i="1"/>
  <c r="C123" i="1"/>
  <c r="C102" i="1"/>
  <c r="C95" i="1"/>
  <c r="C93" i="1"/>
</calcChain>
</file>

<file path=xl/sharedStrings.xml><?xml version="1.0" encoding="utf-8"?>
<sst xmlns="http://schemas.openxmlformats.org/spreadsheetml/2006/main" count="2331" uniqueCount="1158">
  <si>
    <t>xx</t>
  </si>
  <si>
    <t>Red.br.</t>
  </si>
  <si>
    <t>Jed.mj.</t>
  </si>
  <si>
    <t>kom</t>
  </si>
  <si>
    <t>OPĆI UVJETI</t>
  </si>
  <si>
    <t>A.</t>
  </si>
  <si>
    <t>Opći uvjeti izvođenja radova</t>
  </si>
  <si>
    <t>B.</t>
  </si>
  <si>
    <t xml:space="preserve">UKUPNO STAVKA </t>
  </si>
  <si>
    <t>REKAPITULACIJA</t>
  </si>
  <si>
    <t>U ovom troškovniku izložene cijene odnose se na jediničnu mjeru izvršenog rada. Prema tome, jedinične cijene obuhvaćaju sav rad, opremu, materijal, režiju gradilišta i uprave poduzeća, sva davanja te zaradu poduzeća. U cijene ulaze svi troškovi potrebni za izvedbu predmetnih radova uključujući dobavu potrebnih materijala, pomoćnim radovima, pomoćnim napravama i drugim sredstvima potrebnim za ispravnu izvedbu.
U stavkama su uračunati svi radovi potrebni za ispravno dovršenje predmetnih radova, na osnovi normi, propisa i priznatih pravila tehničke struke. 
Tako su u stavkama uračunati troškovi propisnog zbrinjavanja viška materijala, nabave gradiva, nadzorni, rukovodeći i drugi poslovi poduzeća, troškovi skela, oplata, alata, sprava i strojeva, svi sitni metalni i drugi dijelovi potrebni kod građenja, potrebna osiguranja tijekom radova, signali na građevini danju i noću, čuvanje, dovodi struje i sl, ukratko, sve što je posredno ili neposredno potrebno za izvršenje radova po projektu.</t>
  </si>
  <si>
    <t>kod</t>
  </si>
  <si>
    <t>brojanje</t>
  </si>
  <si>
    <t>?????</t>
  </si>
  <si>
    <t>kpl</t>
  </si>
  <si>
    <t>-</t>
  </si>
  <si>
    <t>C.</t>
  </si>
  <si>
    <t>D.</t>
  </si>
  <si>
    <t>RASVJETA OBJEKTA</t>
  </si>
  <si>
    <t>m</t>
  </si>
  <si>
    <t>x</t>
  </si>
  <si>
    <t>utičnica 230V 2P+E bijele boje ugradna</t>
  </si>
  <si>
    <t>dvostruka utičnica 230V 2P+E bijele boje ugradna</t>
  </si>
  <si>
    <t>Dobava, montaža u zaštitne cijevi te spajanje sljedećih vodova:</t>
  </si>
  <si>
    <t>NYM-J 5G2,5</t>
  </si>
  <si>
    <t>NYM-J 5G1,5</t>
  </si>
  <si>
    <t>NYM-J 3G2,5</t>
  </si>
  <si>
    <t>NYM-J 3G1,5</t>
  </si>
  <si>
    <t>S/FTP 4x2x0,5 mm2 cat.6</t>
  </si>
  <si>
    <t>Ø 20 mm</t>
  </si>
  <si>
    <t>Ø 25 mm</t>
  </si>
  <si>
    <t>Ø 32 mm</t>
  </si>
  <si>
    <t>Ø 16 mm</t>
  </si>
  <si>
    <t>Dobava i polaganje u zidove i na zidove te uštemavanje u pod, PVC negorivih krutih i savitljivih cijevi za sekundarni razvod instalacije, komplet s pripadajućim kolčacima, nosačima, kutijama i nastavcima, promjera:</t>
  </si>
  <si>
    <t>Atest ugrađene opreme i kabela</t>
  </si>
  <si>
    <t>Atest o izvršenom mjerenju otpora izolacije od strane pravne osobe koja nije sudjelovala u izvođenju</t>
  </si>
  <si>
    <t>Atest o izvršenom mjerenju otpora uzemljenja metalnih masa od strane pravne osobe koja nije sudjelovala u izvođenju</t>
  </si>
  <si>
    <t>Atest o izvršenoj kontroli efikasnosti zaštite od ind.  napona dodira od strane pravne osobe koja nije sudjelovala u izvođenju</t>
  </si>
  <si>
    <t>Atest o izvršenom funkcionalnom ispitivanju od strane pravne osobe koja nije sudjelovala u izvođenju</t>
  </si>
  <si>
    <t>Atest o izvršenom mjerenju jakosti rasvjete od strane pravne osobe koja nije sudjelovala u izvođenju</t>
  </si>
  <si>
    <t>Ispitni listovi razvodnih ormara od strane pravne osobe koja nije sudjelovala u izvođenju</t>
  </si>
  <si>
    <t>Naputak za korištenje i održavanje ugrađenih sustava i opreme</t>
  </si>
  <si>
    <t>Kompletiranje dokumentacije i predaja investitoru u 3 kompleta:</t>
  </si>
  <si>
    <t>ostali sitni montažni nespecificirani pribor</t>
  </si>
  <si>
    <t>Dobava i polaganje te spajanje pocinčane čelične trake Fe/Zn 25x4mm</t>
  </si>
  <si>
    <t>H07V-K-J 1x25</t>
  </si>
  <si>
    <t>H07V-K-J 1x6</t>
  </si>
  <si>
    <t>Isporuka, montaža i spajanje perforirane pocinčane kabelske police za spajanje bez vijaka za srednje opterečenje visine 60mm. U stavku predvidjeti i nosači za ovjes na strop, te sav pomočni materijal za postavljanje.
Dimenzija:</t>
  </si>
  <si>
    <t>utičnica 230V 2P+E bijele boje ugradna s poklopcem</t>
  </si>
  <si>
    <t>trajni spoj</t>
  </si>
  <si>
    <t>TROŠKOVNIK ELEKTROTEHNIČKIH RADOVA</t>
  </si>
  <si>
    <t>širina 100mm; tip s dvije komore</t>
  </si>
  <si>
    <t>instalacijski prekidač jednopolni ugradni</t>
  </si>
  <si>
    <t>instalacijski prekidač izmjenični ugradni</t>
  </si>
  <si>
    <t>NYY-J 5x10</t>
  </si>
  <si>
    <t>LiYCY-TP 2x2x1mm</t>
  </si>
  <si>
    <t>Kol.</t>
  </si>
  <si>
    <t>Isporuka, montaža i spajanje kontaktne spojnice namijenjena izvedbi kontaktnih spojeva između gromobranskog vodiča i limenih dijelova</t>
  </si>
  <si>
    <t>ISPITIVANJE, ATESTI I DOKUMENTACIJA INSTALACIJA</t>
  </si>
  <si>
    <t>zasipavanje postavljenih cijevi i kabela pijeskom do visine 10 cm iznad cijevi  s ručnim nabijanjem</t>
  </si>
  <si>
    <t>postavu PVC trake za označavanje i PVC štitnika</t>
  </si>
  <si>
    <t>zatrpavanje ostatka rova sitnim iskopom s nabijanjem u slojevima po 20 cm</t>
  </si>
  <si>
    <t xml:space="preserve">planiranje površine zatrpanog rova s odvozom viška materijala na deponiju </t>
  </si>
  <si>
    <t>Obračun po stvarno izvedenim količinama.</t>
  </si>
  <si>
    <t>ručni iskop i zatrpavanje za ovu stavku :</t>
  </si>
  <si>
    <t>strojni iskop i zatrpavanje za ovu stavku:</t>
  </si>
  <si>
    <t>potrebna količina pijeska za ovu stavku:</t>
  </si>
  <si>
    <t>Stavka obuhvača betoniranje razbijenog betona te vračanje u prvobitno stanje.</t>
  </si>
  <si>
    <t>betoniranje za ovu stavku:</t>
  </si>
  <si>
    <t>Dobava, montaža i spajanje elektroenergetskih materijala koji se montira u zidove i na betonske zidove komplet sa ukrasnim bijelim poklopcem i ugradnom i/ili nadgradnom kutijom sljedećih vrsta:</t>
  </si>
  <si>
    <t>instalacijski prekidač serijski ugradni</t>
  </si>
  <si>
    <t>NYY-J 5x16</t>
  </si>
  <si>
    <t>Dobava i postavljanje mjernog spoja</t>
  </si>
  <si>
    <t>Dobava i polaganje na zidove PNT krutih cijevi za sekundarni razvod instalacije, komplet s pripadajućim elementima, promjera:</t>
  </si>
  <si>
    <t>Dobava na gradilište, montaža i spajanje svog potrebnog spojnog pribora za spajanje PEHD cijevi. Stavka uključuje potrebni broj distancera za postavljanje navedenih cijevi u snop. U stavku uključiti i materijal za vodonepropusno brtvljenje prilikom ulaza PEHD cijevi u zdence.</t>
  </si>
  <si>
    <t>Spajanje strojarske opreme. (trajni spoj, regulacija, upravljanje, itd.)</t>
  </si>
  <si>
    <t>Količine radova koje nakon dovršenja čitavog posla nije moguće provjeriti neposredno izmjerom treba po izvršenju pojedinog takvog rada preuzeti Nadzorni inženjer. 
Nadzorni inženjer i predstavnik Izvođača radova unositi će u građevinsku knjigu količine tih radova sa svim potrebnim skicama i izmjerama, te će svojim potpisima jamčiti za njihovu točnost. 
Samo tako utvrđeni radovi mogu se uzeti u obzir kod izrade privremenog ili konačnog obračuna radova.</t>
  </si>
  <si>
    <t xml:space="preserve">Prije nabave i ugradbe predmeta potrebno je dobiti odobrenje nadzornog inženjera i naručioca radova. </t>
  </si>
  <si>
    <t>Jed.cij.
bez PDV-a</t>
  </si>
  <si>
    <t>Ukupno
bez PDV-a</t>
  </si>
  <si>
    <t>O P I S</t>
  </si>
  <si>
    <t>ELEKTROTEHNIČKE INSTALACIJE</t>
  </si>
  <si>
    <t>Stavka uljučuje sav potrebni spojni materijal za pričvrščivanje.</t>
  </si>
  <si>
    <t>mogućnost podešenja boje svjetla od 2700 K do 6500 K</t>
  </si>
  <si>
    <t>snaga sistema max 15 W (LED izvor+driver)</t>
  </si>
  <si>
    <t>životni vijek LED modula L70B10≥ 150.000 radnih sati</t>
  </si>
  <si>
    <t>efektivni svjetosni tok ili svjetlosni tok svjetiljke s uračunatim gubicima u optičkom sustavu min. 380 lm</t>
  </si>
  <si>
    <t>efektivni svjetosni tok ili svjetlosni tok svjetiljke s uračunatim gubicima u optičkom sustavu min. 360 lm</t>
  </si>
  <si>
    <t>autonomija 3h, funkcija auto testa, pripravni spoj, IP 65</t>
  </si>
  <si>
    <t>Radovi i prespajanja na postojećim razdjelnicama GR, R. Stavka sadrži kompletan rad i sitni materijal za ugradnju i prespajanje nove opreme koja se ugrađuje.</t>
  </si>
  <si>
    <t>Iskop rova za spajanje kontrolnog mjerenja na vodomjeru. Iskop sadrži razbijanje, rezanje betona i njegov odvoz na deponiju</t>
  </si>
  <si>
    <t>kombinirani iskop rova dimenzija 0,4x0,8x25 m u zemljištu B kategorije</t>
  </si>
  <si>
    <r>
      <t>m</t>
    </r>
    <r>
      <rPr>
        <vertAlign val="superscript"/>
        <sz val="10"/>
        <rFont val="Frutiger CE Light"/>
        <family val="2"/>
        <charset val="238"/>
      </rPr>
      <t>3</t>
    </r>
  </si>
  <si>
    <t>Isporuka, montaža i spajanje u postojeće razdjelnice sljedeće opreme:</t>
  </si>
  <si>
    <t>Isporuka, montaža i spajanje metalnog ormara dimenzija prema ugrađenoj opremi. 
Izvedbe, IP54, za potrebe razvoda električne energije u kotlovnici s  kabelskim uvodnicama, komplet s bakrenim sabirnicama, izolatorima, džepom za dokumentaciju, zaštitom od fizičkog dodira sabirnica i ostalim materijalom. Ormar mora sadržavati redne stezaljke svih strujnih krugova.
U ormar se ugrađuje:</t>
  </si>
  <si>
    <t>Ukupno stavka A.8.:</t>
  </si>
  <si>
    <t>instalacijski prekidač križni ugradni</t>
  </si>
  <si>
    <t>tipkalo s tinjalicom ugradna</t>
  </si>
  <si>
    <t>Isporuka, montaža i spajanje Aluminijski okrugli vodič Ø 10 za izradu i popravak usponske veze između mjernog spoja i prihvatne mreže. Stavka obuhvača i zidne nosaće koji se postavljaju svakih 100 cm.</t>
  </si>
  <si>
    <r>
      <t>Izrada protupožarnog brtvljenja na prelazu iz PP sektora. REI - 90. Površina cc 0,05m</t>
    </r>
    <r>
      <rPr>
        <vertAlign val="superscript"/>
        <sz val="10"/>
        <rFont val="Frutiger CE Light"/>
        <family val="2"/>
        <charset val="238"/>
      </rPr>
      <t>2</t>
    </r>
    <r>
      <rPr>
        <sz val="10"/>
        <rFont val="Frutiger CE Light"/>
        <family val="2"/>
        <charset val="238"/>
      </rPr>
      <t xml:space="preserve">
Potrebno dostaviti dokumentaciju od ovlaštene pravne osobe osposobljene za izvođenje ove vrste radova.</t>
    </r>
  </si>
  <si>
    <t>Dobava, ugradnja i puštanje u rad elektromagnetne brave sa dva tipkala. Stavka sadrži sav montažni rad i puštanje u rad do potpune funkcionalnosti.</t>
  </si>
  <si>
    <t>Demontaža, kompletne elektrotehničkih instalacija u kotlovnici, sa odspajanjem i zbrinjavanjem kompletnog demontiranog materijala.</t>
  </si>
  <si>
    <t>Izlazak i plombiranje elektrobrojila od strane djelatnika Elektre</t>
  </si>
  <si>
    <t>Izlazak i zamjena vodomjera od strane djelatnika Vodovoda</t>
  </si>
  <si>
    <t>Izlazak i zamjena plinomjera od strane djelatnika Plinare</t>
  </si>
  <si>
    <t>UKUPNO bez PDV-a:</t>
  </si>
  <si>
    <t>UKUPNO PDV:</t>
  </si>
  <si>
    <t>UKUPNO sa PDV-om:</t>
  </si>
  <si>
    <t>LiYCY 2x0,75 mm</t>
  </si>
  <si>
    <t>Spajanje i puštanje u rad mjerenja el. En., vodomjera i plinomjera na sustavu daljinskog očitanja</t>
  </si>
  <si>
    <t>Parametriranje sustava daljinskog očitanja i puštanje u rad lokalne mreže.</t>
  </si>
  <si>
    <t xml:space="preserve">Dobava i puštanje u rad računala konfiguracije trenutne aktivne, za optimalan rad sustava daljinskog očitanja energije i vode. Stavka sadrži vanjske periferije sa monitorom min dim. 27" </t>
  </si>
  <si>
    <t>M-Bus adresiranje</t>
  </si>
  <si>
    <t xml:space="preserve">slanje, očitanje, komande pomoću FTP protokola </t>
  </si>
  <si>
    <t>komunikacija s FTP serverom u intervalima min. 1 sat</t>
  </si>
  <si>
    <t>lokalna pohrana min 1g. I sa mogučnošću izmjene</t>
  </si>
  <si>
    <t>izlazna datoteka XML</t>
  </si>
  <si>
    <t>GPRS modem</t>
  </si>
  <si>
    <t>mogučnost daljinskog pristupa, jedinstvena IP adresa</t>
  </si>
  <si>
    <t>vertikalna polarizacija</t>
  </si>
  <si>
    <t>pojačanje 10 dB i/ili veće</t>
  </si>
  <si>
    <t>autonomija na bateriju min. 72h, sa zadržavanjem svih funkcija</t>
  </si>
  <si>
    <t>omnidirekcionalna usmjerenost</t>
  </si>
  <si>
    <t>Dobava, isporuka i montaža sa puštanjem u rad Wireless Receiver WR. Prihvat min. 512 Wireless M-Bus mjerenja, AES 128 bitna dekripcija. Adresiranje primarnih i sekundarnih adresa.</t>
  </si>
  <si>
    <t>Dobava, isporuka i montaža "reed" kontakta za vodomjer</t>
  </si>
  <si>
    <t>Dobava, isporuka i montaža "reed" kontakta za plinomjer</t>
  </si>
  <si>
    <t>Dobava, isporuka i montaža sa puštanjem u rad  Wireless M-Bus Repeater WREP.  Sadrži baterijsko napajanje sa min. autonomijom od 10g., domet 500m, IP 68, kriptiranje AES 128bit, daljinsko konfiguriranje radijskim kanalom.</t>
  </si>
  <si>
    <t>Dobava, isporuka i montaža Wireless M-Bus PulseReader WP1 ATEX. Uređaj mora sadržavati ATEX oznaku: II 3G Ex nA IIB T6 Gc. Zaštita Ex nA. Bateriski rad, IP 68, Slanje radijske poruke sa vremenskom oznakom, postavljanje seriskog broja sa kripcijom.</t>
  </si>
  <si>
    <t xml:space="preserve">Dobava, isporuka i montaža sa puštanjem u rad Wireless M-Bus PulseReader WP1.
Mogućnost istovremenog očitavanja jednog mjernog uređaja, baterijski višegodišnji rad, IP68 zaštita, periodično slanje radio paketa kojim se prenosi stanje brojača te dodatne informacije ovisno o konfiguraciji, jednosmjerna komunikacija. Enkripcija radijskih poruka, konfiguracije putem enkripcijom zaštićenog radijskog kanala. </t>
  </si>
  <si>
    <t xml:space="preserve">Dobava, isporuka i montaža sa puštanjem u rad Wireless M-Bus PulseReader WP2. 
Mogućnost istovremenog očitavanja dva mjerna uređaja, baterijski višegodišnji rad, IP68 zaštita, periodično slanje radio paketa kojim se prenosi stanje brojača te dodatne informacije ovisno o konfiguraciji, jednosmjerna komunikacija. Enkripcija radijskih poruka, konfiguracije putem enkripcijom zaštićenog radijskog kanala. </t>
  </si>
  <si>
    <t>Isporuka i ugradnja zaštite kabela u tlu. Zaštita se izvodi od PEHD cijevi 10bara, promjera Ø110mm. Ispod cijevi potrebno je ispuniti  prostor pijeskom tako da se popune sve praznine između cijevi. Stavka obuhvača i postavljanje upozoravajuće trake iznad zaštitne polu cijevi.</t>
  </si>
  <si>
    <t>Isporuka i ugradnja zaštite kabela u tlu. Zaštita se izvodi od PEHD cijevi 10bara, promjera Ø75mm. Ispod cijevi potrebno je ispuniti  prostor pijeskom tako da se popune sve praznine između cijevi. Stavka obuhvaća i postavljanje upozoravajuće trake iznad zaštitne polu cijevi.</t>
  </si>
  <si>
    <t>Izrada izvedenog stanja koje obuhvaćaju izmjene koje su nastale tjekom izvođenja objekta. Potrebno je da ju izradi ovlašteni inženjer.</t>
  </si>
  <si>
    <t>Demontaža, odspajanje sondi plinodetekcije i postavljanje na novu lokaciju.
Stavka sadrži ispitivanje i vraćanje u potpunu funkciju. Potrebno dostaviti protokole o ispitivanju i spravnosti plinodetekcije.</t>
  </si>
  <si>
    <t>H07V-K-J 1x16</t>
  </si>
  <si>
    <t>NYY-J 5x6</t>
  </si>
  <si>
    <t>NYY-J 5x4</t>
  </si>
  <si>
    <t>J-Y(St)Y 2x2x0,8 mm2</t>
  </si>
  <si>
    <t>J-Y(St)Y 4x2x0,8 mm2</t>
  </si>
  <si>
    <t>efektivni svjetosni tok ili svjetlosni tok svjetiljke s uračunatim gubicima u optičkom sustavu min. 5070 lm</t>
  </si>
  <si>
    <t>snaga sistema max 37 W (LED izvor + driver)</t>
  </si>
  <si>
    <t>ukupna svjetlosna iskoristivost svjetiljke sa uračunatim gubicima u optičkom sustavu min. 137 lm/W</t>
  </si>
  <si>
    <t>Stavka uljučuje sav potrebni spojni i montažni materijal za pričvrščivanje.</t>
  </si>
  <si>
    <t>efektivni svjetosni tok ili svjetlosni tok svjetiljke s uračunatim gubicima u optičkom sustavu min. 2840 lm</t>
  </si>
  <si>
    <t>snaga sistema max. 24 W (LED izvor+driver)</t>
  </si>
  <si>
    <t>ukupna svjetlosna iskoristivost svjetiljke sa uračunatim gubicima u optičkom sustavu min. 118 lm/W</t>
  </si>
  <si>
    <t>efektivni svjetosni tok ili svjetlosni tok svjetiljke s uračunatim gubicima u optičkom sustavu min. 5130 lm</t>
  </si>
  <si>
    <t>snaga sistema max 37 W (LED izvor+driver)</t>
  </si>
  <si>
    <t>ukupna svjetlosna iskoristivost svjetiljke sa uračunatim gubicima u optičkom sustavu min. 138 lm/W</t>
  </si>
  <si>
    <r>
      <t>faktor blještanja UGR≤19, širina snopa svjetlosti 80-90</t>
    </r>
    <r>
      <rPr>
        <vertAlign val="superscript"/>
        <sz val="10"/>
        <color theme="1"/>
        <rFont val="Frutiger CE Light"/>
        <family val="2"/>
        <charset val="238"/>
      </rPr>
      <t>o</t>
    </r>
  </si>
  <si>
    <t>snaga sistema max 31 W</t>
  </si>
  <si>
    <t>svjetlosni tok svjetiljke min. 4300 lm</t>
  </si>
  <si>
    <t>Ra˃80, 4000 K, min. IP 44, svjetiljka mora imat  ENEC certifikat</t>
  </si>
  <si>
    <t>snaga sistema max 114 W</t>
  </si>
  <si>
    <t>svjetlosni tok svjetiljke min. 16660 lm</t>
  </si>
  <si>
    <t>4000 K, min. IP 20, min. IK 10</t>
  </si>
  <si>
    <t>efektivni svjetosni tok ili svjetlosni tok svjetiljke s uračunatim gubicima u optičkom sustavu min. 8190 lm</t>
  </si>
  <si>
    <t>ukupna svjetlosna iskoristivost svjetiljke min. 146 lm/W</t>
  </si>
  <si>
    <t>ukupna svjetlosna iskoristivost svjetiljke min.160 lm/W</t>
  </si>
  <si>
    <t>ukupna svjetlosna iskoristivost svjetiljke min.138lm/W</t>
  </si>
  <si>
    <t>snaga sistema max. 51 W (LED izvor+driver)</t>
  </si>
  <si>
    <t>efektivni svjetosni tok ili svjetlosni tok svjetiljke s uračunatim gubicima u optičkom sustavu min. 4130 lm</t>
  </si>
  <si>
    <t>efektivni svjetosni tok ili svjetlosni tok svjetiljke s uračunatim gubicima u optičkom sustavu min. 5880 lm</t>
  </si>
  <si>
    <t>snaga sistema max 27 W (LED izvor+driver)</t>
  </si>
  <si>
    <t>ukupna svjetlosna iskoristivost svjetiljke min. 153 lm/W</t>
  </si>
  <si>
    <t>ukupna svjetlosna iskoristivost svjetiljke min. 159 lm/W</t>
  </si>
  <si>
    <t>snaga sistema max 12W (LED izvor+driver)</t>
  </si>
  <si>
    <t>Ra˃80, 4000 K, min. IP 20</t>
  </si>
  <si>
    <t>snaga sistema max 12 W (LED izvor+driver)</t>
  </si>
  <si>
    <t>integrirana sklopka za biranje boje svjetla 3000 ili 4000K</t>
  </si>
  <si>
    <t>efektivni svjetosni tok ili svjetlosni tok svjetiljke s uračunatim gubicima u optičkom sustavu min. 1750 lm</t>
  </si>
  <si>
    <t>svjetlosni tok svjetiljke min. 1400 lm</t>
  </si>
  <si>
    <t>svjetlosni tok svjetiljke min. 2800 lm</t>
  </si>
  <si>
    <t>snaga sistema max 23 W (LED izvor+driver)</t>
  </si>
  <si>
    <t>ukupna svjetlosna iskoristivost svjetiljke  sa uračunatim gubicima u optičkom sustavu  min. 116 lm/W</t>
  </si>
  <si>
    <t>svjetlosna iskoristivost izvora min.121 lm/W</t>
  </si>
  <si>
    <t>svjetlosna iskoristivost izvora min.116 lm/W</t>
  </si>
  <si>
    <t>životni vijek LED modula 15.000 radnih sati</t>
  </si>
  <si>
    <t>Ra˃80, min. IP 20</t>
  </si>
  <si>
    <t xml:space="preserve"> svjetlosni tok svjetiljke  min. 3600 lm</t>
  </si>
  <si>
    <t>snaga sistema max. 28 W (LED izvor+driver)</t>
  </si>
  <si>
    <t>svjetlosna iskoristivost izvora min.128 lm/W</t>
  </si>
  <si>
    <t>Ra˃80,  min. IP 20</t>
  </si>
  <si>
    <t>snaga sistema max. 17 W (LED izvor+driver)</t>
  </si>
  <si>
    <t>svjetlosna iskoristivost izvora min.160 lm/W</t>
  </si>
  <si>
    <t>životni vijek LED modula pri L70B10 ≥30.000 radnih sati uz 70% održavanja inicijalnog svjetlosnog toka</t>
  </si>
  <si>
    <t>Ra˃80, 4000 K, min. IP 54, min. IK10</t>
  </si>
  <si>
    <t>svjetlosni tok izvora min. 2916 lm</t>
  </si>
  <si>
    <t>svjetlosni tok izvora min. 1840 lm</t>
  </si>
  <si>
    <t>svjetlosna iskoristivost izvora min.122 lm/W</t>
  </si>
  <si>
    <t>Ra˃80, 3000 K, min. IP 66, min. IK06, cos φ ≥0,9</t>
  </si>
  <si>
    <t>efektivni svjetosni tok ili svjetlosni tok svjetiljke s uračunatim gubicima u optičkom sustavu min. 4220 lm</t>
  </si>
  <si>
    <t>snaga sistema max. 31 W (LED izvor+driver)</t>
  </si>
  <si>
    <t>ukupna svjetlosna iskoristivost svjetiljke  sa uračunatim gubicima u optičkom sustavu  min. 136 lm/W</t>
  </si>
  <si>
    <t>snaga sistema max 3 W</t>
  </si>
  <si>
    <t>autonomija 3h, funkcija auto testa, pripravni spoj, IP 22</t>
  </si>
  <si>
    <t>E</t>
  </si>
  <si>
    <t>SUSTAV DOJAVE POŽARA</t>
  </si>
  <si>
    <t>Kompletno programiranje i konfiguriranje centrale dojave požara, izrada interakcijskih algoritama sa sučeljenim sustavima i provjera svih funkcija sustava, uključivo izrada plana sustava za dojavu požara, plana uzbunjivanja i potrebne tehničke dokumentacije definirane važećim propisima.</t>
  </si>
  <si>
    <t xml:space="preserve">Obuka zaposlenika korisnika za rukovanje kompletnim sustavom prema preporuci isporučitelja </t>
  </si>
  <si>
    <t>Dobava potrebnih oznaka i označavanje svih elemenata vatrodojavnog sustava prema blok shemi</t>
  </si>
  <si>
    <t>Dobava, isporuka i spajanje akumulatorskih baterija 12V/24Ah za autonomiju sustava 72h</t>
  </si>
  <si>
    <t>Isporučiti i položiti pod žbuku i u spušteni strop slijedeće instalacijske cijevi, komplet sa žljebljenjem zida/stropa, postavljanjem odgovarajućih  razdjelnih kutija i građevinskom sanacijom žlijeba nakon polaganja cijevi:</t>
  </si>
  <si>
    <t>20 mm</t>
  </si>
  <si>
    <t>Puštanje u rad i ispitivanje sustava do razine  pune funkcionalnosti.</t>
  </si>
  <si>
    <t>Atest o  ispitivanju i mjerenju sustava zaštite od udara munje, mjerenje otpora uzemljenja, te izrada revizione knjige.</t>
  </si>
  <si>
    <t xml:space="preserve">Atest o  ispitivanju  dojave požara od strane ovlaštene ustanove i izdavanje protokola o ispitivanju </t>
  </si>
  <si>
    <t>Atest o funkcionalnom ispitivanju sigurnosne rasvjete i mjerenju</t>
  </si>
  <si>
    <t>Izrada i dostava jednopolnih shema – izvedeno stanje u PVC foliji i umetanje unutar svih razdjelnika</t>
  </si>
  <si>
    <t>Dobava, ugradnja i spajanje ulazno-izlaznog modula
- prtokol u skladu sa ponuđenom centralom
- 1 nadzirani ulaz, 1 nadzirani izlaz, 1 nadzirani ulaz za spajanje na vanjsko napajanje i 1 relejni izlaz</t>
  </si>
  <si>
    <t>Dobava, montaža i spajanje stropne nadgradne svjetiljke, LED izvor svjetlosti, metalno kućište, difuzor od polikaronata</t>
  </si>
  <si>
    <t>PODNUĐENO:
____________________________________________________________________________________________________________</t>
  </si>
  <si>
    <t>Dobava, montaža i spajanje stropne nadgradne svjetiljke, LED izvor svjetlosti, UV stabilno plastično kućište, difuzor od UV stabilnog polikarbonata</t>
  </si>
  <si>
    <t>Dobava, montaža i spajanje stropne nadgradne svjetiljke, LED izvor svjetlosti, metalno kućište, difuzor od UV stabilnog polikarbonata</t>
  </si>
  <si>
    <t>Dobava, montaža i spajanje stropne nadgradne svjetiljke, LED izvor svjetlosti, metalno kućište bijele boje, mikroprizmatični difuzor</t>
  </si>
  <si>
    <t>Dobava, montaža i spajanje stropne nadgradne svjetiljke za sportske dvorane, mikroprizmatični pokrov, s integriranom zaštitnom čeličnom mrežicom u boji svjetiljke</t>
  </si>
  <si>
    <t>Dobava, montaža i spajanje stropne nadgradne svjetiljke, LED izvor svjetlosti, kućište od polikarbonata, kopče od nehrđajučeg čelika, pokrov od polikarbonata</t>
  </si>
  <si>
    <t>Dobava, montaža i spajanje stropne nadgradne svjetiljke, LED izvor svjetlosti, kučište od polikarbonata, kopče od nehrđajučeg čelika, pokrov od polikarbonata</t>
  </si>
  <si>
    <t>Dobava, montaža i spajanje stropne nadgradne svjetiljke, kućšte od polikarbonata, kopče od nehrđajučeg čelika, pokrov od polikarbonata, LED izvor svjetlosti</t>
  </si>
  <si>
    <t>Dobava, montaža i spajanje nadgradne svjetiljke u bijeloj boji, s integriranim LED izvorom svjetlosti</t>
  </si>
  <si>
    <t>Dobava, montaža i spajanje nadgradne svjetiljke u bijeloj boji s integriranim  LED izvorom svjetlosti</t>
  </si>
  <si>
    <t>Dobava, montaža i spajanje nadgradne svjetiljke, UV stabilno plastično kućište, difuzor od UV stabilnog polikarbonata, LED izvor svjetlosti</t>
  </si>
  <si>
    <t>Dobava, montaža i spajanje nadgradne svjetiljke u bijeloj boji s integriranim LED izvorom svjetlosti</t>
  </si>
  <si>
    <t>Dobava, montaža i spajanje nadgradne svjetiljke, s integriranim LED izvorom svjetlosti</t>
  </si>
  <si>
    <t>Dobava, montaža i spajanje nadgradne svjetiljke s mikrovalnim senzorom pokreta, UV stabilno polikarbonatno kućište, difuzor od UV stabilnog polikarbonata, LED izvor svjetlosti</t>
  </si>
  <si>
    <t>Dobava, montaža i spajanje  svjetiljke za vanjsku rasvjetu, kućište od lijevanog aluminija, silikonska brtva, asimetrična optika, LED izvor svjetlosti</t>
  </si>
  <si>
    <t>Dobava, montaža i spajanje nadgradne  svjetiljke, metalno kućište, difuzor od UV stabilnog polikarbonata</t>
  </si>
  <si>
    <t>Dobava, montaža i spajanje sigurnosne svjetiljke za rasvjetu evakuacijskog puta, LED izvor svjetlosti</t>
  </si>
  <si>
    <t xml:space="preserve">Dobava, montaža i spajanje sigurnosne svjetiljke za rasvjetu evakuacijskog puta, LED izvor svjetlosti </t>
  </si>
  <si>
    <t>Zaštitna mrežica za sigurnosnu svjetiljku</t>
  </si>
  <si>
    <t>Oznaka svjetiljke u projektu: A1</t>
  </si>
  <si>
    <t>Oznaka svjetiljke u projektu: A2</t>
  </si>
  <si>
    <t>Oznaka svjetiljke u projektu: A3</t>
  </si>
  <si>
    <t>Oznaka svjetiljke u projektu: A4</t>
  </si>
  <si>
    <t>Oznaka svjetiljke u projektu: A5</t>
  </si>
  <si>
    <t>Oznaka svjetiljke u projektu: A6</t>
  </si>
  <si>
    <t>Oznaka svjetiljke u projektu: A7</t>
  </si>
  <si>
    <t>Oznaka svjetiljke u projektu: A8</t>
  </si>
  <si>
    <t>Oznaka svjetiljke u projektu: A9</t>
  </si>
  <si>
    <t>Oznaka svjetiljke u projektu: A10</t>
  </si>
  <si>
    <t>Oznaka svjetiljke u projektu: A11</t>
  </si>
  <si>
    <t>Oznaka svjetiljke u projektu: A12</t>
  </si>
  <si>
    <t>Oznaka svjetiljke u projektu: A13</t>
  </si>
  <si>
    <t>Oznaka svjetiljke u projektu: A14</t>
  </si>
  <si>
    <t>Oznaka svjetiljke u projektu: A15</t>
  </si>
  <si>
    <t>Oznaka svjetiljke u projektu: A16</t>
  </si>
  <si>
    <t>Oznaka svjetiljke u projektu: A17</t>
  </si>
  <si>
    <t>Oznaka svjetiljke u projektu: A18</t>
  </si>
  <si>
    <t xml:space="preserve">Dobava, isporuka i montaža sa puštanjem u rad centralne jedinice za daljinsko očitavanje potrošnje energenata i vode. Stavka sadrži GPRS M-Bus Computer, napajanje i kućište. 
</t>
  </si>
  <si>
    <t xml:space="preserve">Dobava, isporuka i montaža sa puštanjem u rad aktivne antene 
</t>
  </si>
  <si>
    <t>zaštita min. IP 67</t>
  </si>
  <si>
    <t xml:space="preserve">Izrada temeljnog uzemljivača i spajanje na MRS-u. Stavka sadrži sav potreban materijal i rad za spajanje uzemljenja na MRS-u </t>
  </si>
  <si>
    <t>dimenzije približno : promjer svjetiljke ф368 mm, dubina svjetiljke 85 mm (dozvoljeno odstupanje ±10%)</t>
  </si>
  <si>
    <t>dimenzije približno : promjer svjetiljke ф287 mm, dubina svjetiljke 65 mm (dozvoljeno odstupanje ±10%)</t>
  </si>
  <si>
    <t>dimenzije približno : promjer svjetiljke ф430 mm, dubina svjetiljke 80 mm (dozvoljeno odstupanje ±10%)</t>
  </si>
  <si>
    <t>dimenzije približno : promjer svjetiljke ф280 mm, dubina svjetiljke 54 mm (dozvoljeno odstupanje ±10%)</t>
  </si>
  <si>
    <t>Dobava, ugradnja i spajanje te programiranje centrale za dojavu požara, analogno adresabilna, jedna petlja, max. 240 adresa po petlji, neproširivo, multiprotokol, 4" grafički touchscreen display u boji , TCP/IP i HORNET + network povezivost. 
Centrala za dojavu požara treba udovoljavati odredbama niza normi HRN EN54 ili jednako vrijedno. 
Sve u skladu s glavnim projektom.
PODNUĐENO: ____________________________________________________________________________________________________________</t>
  </si>
  <si>
    <t>Dobava, ugradnja i spajanje analogno-adresabilni optičko-termički vatrodojavni detektor s izolatorom
- obavezno automatsko adresiranje s centrale
- obavezno mogućnost ručnog adresiranja s centrale
- obavezno podesiva osjetljivost s centrale, posebno za dnevni, posebno za noćni režim
- ugrađen izolator kratkog spoja
- napredni dizajn opticke komore, zaštita od smetnji, dvostruka zaštita od prašine i insekata , zaštitna mrežica sa ultra-malim otvorima (500µm)
- trobojna LED vidljiva 360°
- mogucnost izbora osjetljivosti detektora i moda rada daljinski putem centrale
Stavka uključuje i odgovarajuće podnožje za montažu javljača, koji omogućuje osiguranje nepekinutosti linije prilikom skidanja detektora.
Sve u skladu s glavnim projektom.
PODNUĐENO:
____________________________________________________________________________________________________________</t>
  </si>
  <si>
    <t>Dobava, ugradnja i spajanje adresabilnog ručnog javljača požara s izolatorom, bez razbijanja stakla, crvene boje, reset ključem
- mehanička vizualna inidkacija aktivacije
- s mogućnošću reseta pomoću ključa
- po naredbi iz adresabilne centrale šalje informaciju o stanju javljača
- višekratna upotreba, nije potrebno razbijati i mijenjati staklo
- ugrađen autoizolator
Sve u skladu s glavnim projektom.
PODNUĐENO:
____________________________________________________________________________________________________________</t>
  </si>
  <si>
    <t>Dobava, ugradnja i montaža vatrootpornog ormara za smještaj vatrodojavne centrale, vatrootpornost T-60, koji se sastoji od vatrootpornih vrata , djelomično ostakjlenih (30x30cm) i vatrootporne kutije (bez stražnje stranice koja prianja uz zid). Ormar se isporučuje sa komplet tipskim okovom i atestima, min. dimenzija: 800x800x250mm
Sve u skaldu s glavnim projektom
PODNUĐENO: ____________________________________________________________________________________________________________</t>
  </si>
  <si>
    <t>Dobava, ugradnja i spajanje adresabilna sirena s bljeskalicom, vanjska montaža, IP 65, napajana iz petlje, integriran izolator kratkog spoja; u termoplastičnom crvenom kućištu; zidna montaža; odabir 14 tonova putemdip switch-a ili centrale, radna temperatura: -10 do +55 °C, 98 dB(A)@1m (ovisno o izabranom tonu);  Certification EN54pt3/pt23 IMQ W-3,5-7 ili jednakovrijedno.   
Stavka uključuje i odgovarajuće podnožje za montažu sa označavanjem elementa.
Sve u skladu s glavnim projektom.
PODNUĐENO:
____________________________________________________________________________________________________________</t>
  </si>
  <si>
    <t>Dobava, ugradnja i spajanje adresabilne sirene, napajanje iz petlje niske potrošnje, integriran izolator kratkog spoja; u termoplastičnom crvenom kućištu; zidna montaža; odabir 14 tonova putem dip switch-a ili centrale, 98 dB(A)@1m (ovisno o izabranom tonu); CPR Certification EN54pt3/pt23 IMQ W-3,5-7 ili jednakovrijedno.   
Stavka uključuje i odgovarajuće podnožje za montažu sa označavanjem elementa.
Sve u skladu s glavnim projektom.
PODNUĐENO:
____________________________________________________________________________________________________________</t>
  </si>
  <si>
    <t>Sve u skladu s glavnim projektom</t>
  </si>
  <si>
    <t>DALJINSKO OČITANJE POTROŠNJE ENERGENATA I VODE</t>
  </si>
  <si>
    <t>Ukupno stavka E.1.:</t>
  </si>
  <si>
    <t xml:space="preserve">Izrada tehničke dokumentacije izvedenog stanja elektrotehničkih instalacija, od strane ovlaštenog projektanta. Ova dokumentacija služi za potrebe održavanja i redovnih ispitivanja u toku korištenja predmetnih instalacija, te budućih zahvata.
Projekt se predaje u papirnatom obliku u tri primjerka i u elektronskom obliku (dwg, pdf).
</t>
  </si>
  <si>
    <t>Ukupno stavka A.6.:</t>
  </si>
  <si>
    <t>Izrada JPSH za ormare u kojima se su obuhvaćene izmjene nakon rekonstrukcije. Potrebno je da ju izradi ovlašteni inženjer.</t>
  </si>
  <si>
    <t>dimenzije svjetiljke dxšxv:
1170x146x58 mm (dozvoljeno odstupanje ±10%)</t>
  </si>
  <si>
    <t>dimenzije svjetiljke dxšxv: 1200x200x59mm (dozvoljeno odstupanje ±10%)</t>
  </si>
  <si>
    <t>životni vijek LED modula min. 100.000 radnih sati, klasa fotobiološkog zračenja RG 60</t>
  </si>
  <si>
    <t>dimenzije dxšxv: 1190x220x60mm  (dozvoljeno odstupanje ±10%)</t>
  </si>
  <si>
    <t>dimenzije dxšxv: 1172x145x111mm (dozvoljeno odstupanje ±10%)</t>
  </si>
  <si>
    <t>dimenzije dxšxv: 612x145x111mm (dozvoljeno odstupanje ±10%)</t>
  </si>
  <si>
    <t>životni vijek LED modula ≥ 50.000 radnih sati uz 90% održavanja inicijalnog svjetlosnog toka</t>
  </si>
  <si>
    <t>životni vijek LED modula ≥ 50.000 radnih sati uz 90% odžavanja inicijalnog svjetlosnog toka</t>
  </si>
  <si>
    <t>životni vijek LED modula ≥ 50.000 radnih sati uz 70% održavanja inicijalnog svjetlosnog toka</t>
  </si>
  <si>
    <t>životni vijek LED modula ≥150.000 radnih sati uz 70% održavanja inicijalnog svjetlosnog toka</t>
  </si>
  <si>
    <t>Dobava, ugradnja i spajanje te programiranje univerzalni PSTN/GSM komunikator, podržava više protokola (Contact ID, SIA IP, Voice), programabilni ulazi/izlazi, vlastito napajanje 24Vdc/1,6A, LCD prikaz s funkcijskim tipkama , s antenom, potrebne baterije (2x12V/1,3Ah); u skladu s HRN EN54-21 ili jednako vrijedno.
Sve u skladu s glavnim projektom.
PODNUĐENO: ____________________________________________________________________________________________________________</t>
  </si>
  <si>
    <t>Dobava, ugradnja i spajanje te programiranje izdvojene tipkovnice za nadzor i upravljanje centralom
- 7’’ touch screen LCDLCD tipkovnica za centralu, tekstualni LCD zaslon i funkcijska tipkovnica, povezivanje na bus centrale, tipkovnica za  centralu,  tekstualni LCD zaslon i funkcijska tipkovnica, povezivanje na hornet bus centrale.
Sve u skladu s glavnim projektom.
PODNUĐENO:
____________________________________________________________________________________________________________</t>
  </si>
  <si>
    <r>
      <t>Dobava i isporuka sa polaganjem vatrodojavnog kabela  2x2x0.8mm</t>
    </r>
    <r>
      <rPr>
        <vertAlign val="superscript"/>
        <sz val="10"/>
        <rFont val="Frutiger CE Light"/>
        <family val="2"/>
        <charset val="238"/>
      </rPr>
      <t>2</t>
    </r>
    <r>
      <rPr>
        <sz val="10"/>
        <rFont val="Frutiger CE Light"/>
        <family val="2"/>
        <charset val="238"/>
      </rPr>
      <t xml:space="preserve"> (fleksibilsn), oklopljen aluminijskim plaštom, crvene boje - samogasiva PVC izolacija - bezhalogeni</t>
    </r>
  </si>
  <si>
    <t>Vatrootporni kabel za povezivanje panela JEB-H(St)H FE180 E30-E90 2x2x0,8, aluminijski oklop,  poboljšanih svojstava za slučaj požara, s očuvanom el. funkcionalnošću između 30 i 90 min, crvene boje</t>
  </si>
  <si>
    <t>Protupožarno brtvljenje na granici požarnog sektora. Stavka uključuje potreban materijal, rad te označavanje mjesta brtvljenja i izdavanje odgovarajuće atestne dokumentacije.</t>
  </si>
  <si>
    <t>širina 50mm;</t>
  </si>
  <si>
    <t xml:space="preserve">TROŠKOVNIK GRAĐEVINSKO-OBRTNIČKIH RADOVA </t>
  </si>
  <si>
    <t>RED. BR.</t>
  </si>
  <si>
    <t>OPIS RADA</t>
  </si>
  <si>
    <t>JED. MJ.</t>
  </si>
  <si>
    <t>KOLIČINA</t>
  </si>
  <si>
    <t xml:space="preserve">CIJENA </t>
  </si>
  <si>
    <t>UKUPNO</t>
  </si>
  <si>
    <t>Napomena:</t>
  </si>
  <si>
    <t xml:space="preserve">Izvoditelj je dužan detaljno pregledati troškovnik i zgradu. </t>
  </si>
  <si>
    <t xml:space="preserve">Prilikom izvedbe radova potrebno je poduzeti sve potrebne mjere osiguranja i zaštite postojeće infrastrukture i inventara. </t>
  </si>
  <si>
    <t xml:space="preserve">U sve stavke uračunati potrebnu radnu skelu. </t>
  </si>
  <si>
    <t xml:space="preserve">Sve mjere za stolariju obavezno kontrolirati na licu mjesta. </t>
  </si>
  <si>
    <t>I</t>
  </si>
  <si>
    <t>RUŠENJE I DEMONTAŽA</t>
  </si>
  <si>
    <t>NAPOMENA:</t>
  </si>
  <si>
    <t>U cijenu je uključeno iznošenje materijala iz zgrade, utovar u vozilo i odvoz do gradske deponije, sav rad i potrebna skela i čišćenje dijela zgrade na kojemu su izvedeni radovi rušenja i demontaže. Rušenje izvesti na način da se izbjegnu oštećenja zidnih i podnih površina koje se zadržavaju.</t>
  </si>
  <si>
    <t>1.</t>
  </si>
  <si>
    <t>Uklanjanje postojećeg sloja uvaljanog šljunka na krovu zgrade.</t>
  </si>
  <si>
    <r>
      <t>Obračun po m</t>
    </r>
    <r>
      <rPr>
        <vertAlign val="superscript"/>
        <sz val="10"/>
        <rFont val="Frutiger CE Light"/>
        <family val="2"/>
        <charset val="238"/>
      </rPr>
      <t>2</t>
    </r>
    <r>
      <rPr>
        <vertAlign val="subscript"/>
        <sz val="10"/>
        <rFont val="Frutiger CE Light"/>
        <family val="2"/>
        <charset val="238"/>
      </rPr>
      <t xml:space="preserve"> .</t>
    </r>
  </si>
  <si>
    <r>
      <t>m</t>
    </r>
    <r>
      <rPr>
        <vertAlign val="superscript"/>
        <sz val="10"/>
        <rFont val="Frutiger CE Light"/>
        <family val="2"/>
      </rPr>
      <t>2</t>
    </r>
  </si>
  <si>
    <t>2.</t>
  </si>
  <si>
    <t xml:space="preserve">Demontaža postojećih aluminijskih prozora, vrata i stijena, jednih drvenih vrata i jedne PVC stijene. U cijenu je uračunata i demontaža pripadajućih vanjskih klupčica. </t>
  </si>
  <si>
    <r>
      <t>veličina otvora do  2m</t>
    </r>
    <r>
      <rPr>
        <vertAlign val="superscript"/>
        <sz val="10"/>
        <rFont val="Frutiger CE Light"/>
        <family val="2"/>
        <charset val="238"/>
      </rPr>
      <t>2</t>
    </r>
    <r>
      <rPr>
        <sz val="10"/>
        <rFont val="Frutiger CE Light"/>
        <family val="2"/>
      </rPr>
      <t xml:space="preserve"> </t>
    </r>
  </si>
  <si>
    <r>
      <t>veličina otvora od  2m</t>
    </r>
    <r>
      <rPr>
        <vertAlign val="superscript"/>
        <sz val="10"/>
        <rFont val="Frutiger CE Light"/>
        <family val="2"/>
      </rPr>
      <t xml:space="preserve">2 </t>
    </r>
    <r>
      <rPr>
        <sz val="10"/>
        <rFont val="Frutiger CE Light"/>
        <family val="2"/>
      </rPr>
      <t>do 5m</t>
    </r>
    <r>
      <rPr>
        <vertAlign val="superscript"/>
        <sz val="10"/>
        <rFont val="Frutiger CE Light"/>
        <family val="2"/>
      </rPr>
      <t>2</t>
    </r>
  </si>
  <si>
    <r>
      <t>veličina otvora od  5m</t>
    </r>
    <r>
      <rPr>
        <vertAlign val="superscript"/>
        <sz val="10"/>
        <rFont val="Frutiger CE Light"/>
        <family val="2"/>
        <charset val="238"/>
      </rPr>
      <t>2</t>
    </r>
    <r>
      <rPr>
        <sz val="10"/>
        <rFont val="Frutiger CE Light"/>
        <family val="2"/>
      </rPr>
      <t xml:space="preserve"> do 10m</t>
    </r>
    <r>
      <rPr>
        <vertAlign val="superscript"/>
        <sz val="10"/>
        <rFont val="Frutiger CE Light"/>
        <family val="2"/>
        <charset val="238"/>
      </rPr>
      <t>2</t>
    </r>
  </si>
  <si>
    <t>3.</t>
  </si>
  <si>
    <t>Demontaža postojećih  krovnih kupola.</t>
  </si>
  <si>
    <r>
      <t xml:space="preserve">veličina otvora </t>
    </r>
    <r>
      <rPr>
        <sz val="10"/>
        <rFont val="Frutiger CE Light"/>
        <family val="2"/>
        <charset val="238"/>
      </rPr>
      <t xml:space="preserve">Ø 156 mm  </t>
    </r>
    <r>
      <rPr>
        <sz val="10"/>
        <rFont val="Frutiger CE Light"/>
        <family val="2"/>
      </rPr>
      <t xml:space="preserve">      </t>
    </r>
  </si>
  <si>
    <t>veličina otvora Ø 125 mm</t>
  </si>
  <si>
    <t xml:space="preserve">4. </t>
  </si>
  <si>
    <t xml:space="preserve">Demontaža postojećih brisoleja uključivo i demontažu okvira od željeznih profila. Dimenzije 285/84 cm.   </t>
  </si>
  <si>
    <t xml:space="preserve">5. </t>
  </si>
  <si>
    <t xml:space="preserve">Demontaža postojećih opšava krovišta.  </t>
  </si>
  <si>
    <t>Obračun po m.</t>
  </si>
  <si>
    <t>6.</t>
  </si>
  <si>
    <t>Obračun po komadu.</t>
  </si>
  <si>
    <t>7.</t>
  </si>
  <si>
    <t>8.</t>
  </si>
  <si>
    <t>RUŠENJE I DEMONTAŽA UKUPNO:</t>
  </si>
  <si>
    <t>II</t>
  </si>
  <si>
    <t>ZIDARSKI RADOVI</t>
  </si>
  <si>
    <t xml:space="preserve">Zidarska pripomoć instalaterima kod zatvaranja "šliceva" ostavljenih za prolaz elektroinstalacija. Stavka uključuje gletanje i ličenje do pune gotovosti. </t>
  </si>
  <si>
    <t>Obračun po metru dužnom.</t>
  </si>
  <si>
    <t>ZIDARSKI RADOVI UKUPNO:</t>
  </si>
  <si>
    <t>III</t>
  </si>
  <si>
    <t>IZOLATERSKI RADOVI</t>
  </si>
  <si>
    <r>
      <t xml:space="preserve">Dobava materijala i ugradnja elastomerne bitumenske parne brane </t>
    </r>
    <r>
      <rPr>
        <sz val="10"/>
        <color indexed="8"/>
        <rFont val="Frutiger CE Light"/>
        <family val="2"/>
      </rPr>
      <t>debljine 3,5 mm s ojačanjem od tkanine visoke vlačne čvrstoće od kombinacije aluminija, PES-a i staklene tkanine, vlačne čvrstoće ≥400N, temperaturne postojanosti na -20˚C do +70˚C, paropropusnosti (sd-vrijednost) ≥1500 m. Ugrađuje se djelomičnim zavarivanjem na postojeću bitumensku izolaciju. Izvodi se s pomaknutim uzdužnim i poprečnim preklopima u širini 8-10 cm, u skladu s propisanom tehnologijom od strane proizvođača membrane. 
Ova parna brana može biti privremena izolacija, no ne duže od 6 mjeseci.
Na vertikalama, ova se membrana podiže na visinu minimalnu debljini toplinske izolacije.</t>
    </r>
  </si>
  <si>
    <r>
      <t>m</t>
    </r>
    <r>
      <rPr>
        <vertAlign val="superscript"/>
        <sz val="10"/>
        <rFont val="Times New Roman"/>
        <family val="1"/>
        <charset val="238"/>
      </rPr>
      <t>2</t>
    </r>
  </si>
  <si>
    <t>Dobava i postavljanje geotekstila, debljine 0,1cm. Gustoća 250-300 g/m2, s preklopom od 15 cm u svrhu razdvajanja postojećeg sloja hidroizolacije od novog sloja toplinske izolacije. U cijeni je uračunat sav potreban materijal, dobava, prijevoz do mjesta ugradbe, sredstva i rad.</t>
  </si>
  <si>
    <r>
      <t>Obračun po m</t>
    </r>
    <r>
      <rPr>
        <vertAlign val="superscript"/>
        <sz val="10"/>
        <rFont val="Times New Roman"/>
        <family val="1"/>
        <charset val="238"/>
      </rPr>
      <t>2</t>
    </r>
    <r>
      <rPr>
        <sz val="10"/>
        <rFont val="Times New Roman"/>
        <family val="1"/>
        <charset val="238"/>
      </rPr>
      <t xml:space="preserve"> </t>
    </r>
    <r>
      <rPr>
        <sz val="10"/>
        <rFont val="Frutiger CE Light"/>
        <family val="2"/>
        <charset val="238"/>
      </rPr>
      <t>izvedene toplinske izolacije.</t>
    </r>
  </si>
  <si>
    <t xml:space="preserve"> TI na ravan krov d=20 cm</t>
  </si>
  <si>
    <t>Dobava materijala i ugradnja jednoslojne sintetičke hidroizolacijske membrane na bazi FPO-a (fleksibilnog poliolefina), debljine 1,8 mm na dijelu krova na kojem se izvodi fotonaponska elektrana.</t>
  </si>
  <si>
    <t>Debljina: 1,8 mm
Širina role: 1,5 m
Ojačanje: sintetička PES mrežica
Max. vlačna čvrstoća:  ≥ 1.200 N/5cm
Istezanje pri max. vlačnoj čvrstoći:  ≥ 19%
Savijanje pri niskim temperaturama: ˂-30˚C
Vatrootpornost: klasa E
Vanjski test gorenja: Broof (t1), (t3), ispitano u sustavu
Otpornost na kidanje: &gt;320 N
Visoka otpornost na kemikalije
Kompatibilna s bitumenom</t>
  </si>
  <si>
    <t>Postojana na starenje
UV stabilna
Otporna na mikroorganizme
Otporna na prodor korijena prema FLL</t>
  </si>
  <si>
    <t>Membrane dobaviti, centrirati i slobodno postaviti na podlogu te mehanički pričvrstiti u skladu s proračunom vijaka od strane proizvođača materijala.
Preklopi se izvode u širini minimalno 10 cm, nakon čega se spojevi homogeno zavaruju vrućim zrakom sa širinom vara od 2-4 cm.
Na vertikalnim površinama (zidovi, vijenci, prodori i sl.), izolacijska membrana izvodi se u cijeloj razvijenoj širini atike, na sudarima horizontalnih i vertikalnih površina, ugrađuju se kutne lajsne od lima kaširanog istovrsnom membranom, dok se sami završetak vertikalne izolacije učvršćuje putz trakama od istog lima. Lajsne su obračunate posebnom stavkom.</t>
  </si>
  <si>
    <t>4.</t>
  </si>
  <si>
    <t>Dobava materijala i ugradnja jednoslojne sintetičke hidroizolacijske membrane na bazi FPO-a (fleksibilnog poliolefina), debljine 1,5 mm na dijelu krova na kojem se izvode slojevi zelenog krova.</t>
  </si>
  <si>
    <t>Opis isti kao prethodna stavka jedino je debljina 1,5 mm.</t>
  </si>
  <si>
    <t>5.</t>
  </si>
  <si>
    <t>Dobava materijala, izrada i ugradnja profiliranih traka za prihvat krovne membrane iz prethodne stavke. Prihvatne lajsne izvode se od d=1,4 mm, od čega je 0,6 mm pocinčani čelini lim, s cinčanjem od 275 g/m2, a 0,8 mm je debljina dijela kaširanog istovrsnom membranom poput krovne. Na sudarima horizontalnih i vertikalnih površina ugrađuje se element kutnika do r.š. 10 cm, a na vertikalnim završecima putz lajsna do r.š. 7 cm. 
Rezanje, kantiranje, postavljanje i učvršćivanje spojnog lima izvodi se sukladno pravilima struke za radove s metalom u krovoporkivačkim radovima.
Pričvršćenje membrane na kaširane lajsne izvodi se u svemu prema uputama za postavljanje od strane proizvođača materijala.</t>
  </si>
  <si>
    <t>Zaštitno platno ugrađuje se slobodnim polaganjem, s izvedbom preklopa u minimalnoj širini od 10 cm, a u svemu prema smjernicama proizvođača materijala.</t>
  </si>
  <si>
    <t>Dobava materijala i ugradnja drenažno-akumulacijskog panela, otpornog na tlak, za ozelenjene krovove i hodna prometna područja.</t>
  </si>
  <si>
    <t xml:space="preserve">Ploče se ugrađuju prema sljedećim uputama:
Panel se slobodno polaže na zaštitni sloj bez preklapanja. Prekriti filterskim platnom.
</t>
  </si>
  <si>
    <t>Obračun po m² panela.</t>
  </si>
  <si>
    <t>Ugrađuje se slobodnim polaganjem preko drenažnog sloja, s izvedbom preklopa od minimalno 10 cm.</t>
  </si>
  <si>
    <t>9.</t>
  </si>
  <si>
    <r>
      <t>Dobava materijala i ugradnja</t>
    </r>
    <r>
      <rPr>
        <b/>
        <sz val="10"/>
        <color indexed="8"/>
        <rFont val="Frutiger CE Light"/>
        <family val="2"/>
      </rPr>
      <t xml:space="preserve"> </t>
    </r>
    <r>
      <rPr>
        <sz val="10"/>
        <color indexed="8"/>
        <rFont val="Frutiger CE Light"/>
        <family val="2"/>
      </rPr>
      <t>SUPSTRATA ZA EKSTENZIVNI KROV</t>
    </r>
    <r>
      <rPr>
        <b/>
        <sz val="10"/>
        <color indexed="8"/>
        <rFont val="Frutiger CE Light"/>
        <family val="2"/>
      </rPr>
      <t xml:space="preserve"> </t>
    </r>
    <r>
      <rPr>
        <sz val="10"/>
        <color indexed="8"/>
        <rFont val="Frutiger CE Light"/>
        <family val="2"/>
      </rPr>
      <t>u</t>
    </r>
    <r>
      <rPr>
        <b/>
        <sz val="10"/>
        <color indexed="8"/>
        <rFont val="Frutiger CE Light"/>
        <family val="2"/>
      </rPr>
      <t xml:space="preserve"> </t>
    </r>
    <r>
      <rPr>
        <sz val="10"/>
        <color indexed="8"/>
        <rFont val="Frutiger CE Light"/>
        <family val="2"/>
      </rPr>
      <t>sloju debljine 8 cm u slegnutom stanju. Supstrat ima do 80% mineralnog agregata, granulacije 4-8 mm (mješavina drobljene ekspandirane gline i opeke). Ostalo je humusno-tresetna mješavina koja se sastoji od bijelog i crnog treseta, kokosovih vlakana i agensa za zadržavanje vlažnosti treseta, te dehidriranog organskog gnojiva.</t>
    </r>
  </si>
  <si>
    <r>
      <t>Obračun po m</t>
    </r>
    <r>
      <rPr>
        <sz val="10"/>
        <rFont val="Calibri"/>
        <family val="2"/>
      </rPr>
      <t>³</t>
    </r>
    <r>
      <rPr>
        <sz val="10"/>
        <rFont val="Frutiger CE Light"/>
        <family val="2"/>
      </rPr>
      <t xml:space="preserve"> supstrata.</t>
    </r>
  </si>
  <si>
    <r>
      <t>m</t>
    </r>
    <r>
      <rPr>
        <vertAlign val="superscript"/>
        <sz val="10"/>
        <rFont val="Calibri"/>
        <family val="2"/>
      </rPr>
      <t>³</t>
    </r>
  </si>
  <si>
    <t>10.</t>
  </si>
  <si>
    <r>
      <t>Dobava i montaža jednostrukih ravnih FPO slivnika, Ǿ90-125 mm, dužine do 315 mm,</t>
    </r>
    <r>
      <rPr>
        <sz val="10"/>
        <rFont val="Frutiger CE Light"/>
        <family val="2"/>
      </rPr>
      <t xml:space="preserve"> s pripadajućom manžetom za priključak na hidroizolaciju te kišnom rešetkom. </t>
    </r>
  </si>
  <si>
    <t>11.</t>
  </si>
  <si>
    <r>
      <rPr>
        <sz val="10"/>
        <rFont val="Frutiger CE Light"/>
        <family val="2"/>
      </rPr>
      <t xml:space="preserve">Dobava materijala i ugradnja aluminijskog, perforiranog </t>
    </r>
    <r>
      <rPr>
        <sz val="10"/>
        <color indexed="8"/>
        <rFont val="Frutiger CE Light"/>
        <family val="2"/>
      </rPr>
      <t>kontrolnog okna, visine 120 mm.</t>
    </r>
  </si>
  <si>
    <t>Sirovina: aluminij
Dimenzije: 400x400 mm
Visina: 120 mm</t>
  </si>
  <si>
    <t xml:space="preserve">Kontrolna okna ugrađuju se na svim uljevnim grlima u zoni zelenog krova, a služi za osiguravanje pristupa uljevnom grlu za potrebe održavanja. Po potrebi, visina kontrolnog okna može se povisiti ugradnjom  nadgradnog aluminijskog elementa u visini ≥ 50 mm. </t>
  </si>
  <si>
    <t>12.</t>
  </si>
  <si>
    <r>
      <t>Dobava materijala i ugradnja aluminijskog tipskog kutnog elementa,</t>
    </r>
    <r>
      <rPr>
        <sz val="10"/>
        <color indexed="8"/>
        <rFont val="Frutiger CE Light"/>
        <family val="2"/>
      </rPr>
      <t xml:space="preserve"> 100/80 mm.</t>
    </r>
  </si>
  <si>
    <t>Sirovina: aluminij 1,5 mm
Visina: 100/80 mm, obostrano podesivo
Duljina: 2500 mm</t>
  </si>
  <si>
    <t xml:space="preserve">Ugrađuje se u rubnim zonama slojeva zelenog krova (uz drenažni sloj šljunka u područjima atike ili uz uljevna grla) i na mjestima prekida (prijelaza zelenog krova u pješačke/ukrasne staze ili sl. površine), a služi za stabilizaciju slojeva ravnog krova ili zaštitu nasipa od ispiranja u krovnu odvodnju. </t>
  </si>
  <si>
    <t>13.</t>
  </si>
  <si>
    <r>
      <t>Obračun po m</t>
    </r>
    <r>
      <rPr>
        <sz val="10"/>
        <rFont val="Calibri"/>
        <family val="2"/>
      </rPr>
      <t>²</t>
    </r>
    <r>
      <rPr>
        <sz val="10"/>
        <rFont val="Frutiger CE Light"/>
        <family val="2"/>
      </rPr>
      <t>.</t>
    </r>
  </si>
  <si>
    <t>IZOLATERSKI RADOVI UKUPNO:</t>
  </si>
  <si>
    <t>IV</t>
  </si>
  <si>
    <t>FASADERSKI RADOVI</t>
  </si>
  <si>
    <t xml:space="preserve">Zatvaranje kružnih otvora na oknu oko dimnjaka osb pločama jednostrano. Otvori su promjera  Ø 80 mm. U stavku uključen sav potreban rad i materijal do pune gotovosti stavke. </t>
  </si>
  <si>
    <t>Obračun po komadu otvora.</t>
  </si>
  <si>
    <t xml:space="preserve">Ljepilo mora biti dobro utrljano kako bi se omogućila što bolja prionjivost ploča o podlogu. Pokrivenost ploča ljepilom mora biti min. 40% površine ploče. Polaganje ploča izvodi se s pomakom približno pola ploče i vezom na „češalj“ na uglovima zgrade. Prethodno je na dobro pripremljenu podlogu potrebno postaviti na dnu rubni profil i to minimalno 20 cm od razine terena. </t>
  </si>
  <si>
    <t xml:space="preserve">Dio zida između rubnog profila i kote terena (cokl visine oko 15 cm) izolirati extrudiranim polistirenom XPS debljine d=10 cm. Spoj  dviju vrsta ploča brtviti trajnoelastičnim kitom. Sve reške na spojevima ploča ne smiju se zapunjavati ljepilom. </t>
  </si>
  <si>
    <t>Na sve kuteve zgrade kao i na sve kuteve oko špaleta otvora postaviti kutni profil s armaturnom mrežicom. Oko svakog otvora dodatno postaviti manje trake armaturne mrežice po dijagonali, veličina mrežice 20x40 cm.</t>
  </si>
  <si>
    <t>Nakon svega se preko cijele površine fasade nanosi prvi sloj ljepila u debljini 3 mm u koji se utapa tekstilno-staklena alkalno otporna mrežica uz poštivanje duljine preklopa 10,00 cm. Nakon toga nanosi se još jedan sloj ljepila za izravnavanje, te se po završetku sušenja (10-15 dana) prije nanošenja završnog sloja površina impregnira. Sve u cijeni stavke.</t>
  </si>
  <si>
    <t>Donja horizontala špalete prozora uredno se obrađuje u blagoj kosini za potrebe prozorske klupice.</t>
  </si>
  <si>
    <t>Izolaciju izvesti po detaljima i uputama proizvođača.</t>
  </si>
  <si>
    <t>U stavci je uračunat sav materijal, rad i prijenosi.</t>
  </si>
  <si>
    <t>.     Kamena vuna d=15cm (vanjski zidovi)</t>
  </si>
  <si>
    <t>.     Kamena vuna  d=2cm (dijelovi konzolnih istaka i nadstrešnica koji ne dodiču izravno pročelje grijanog dijela zgrade)</t>
  </si>
  <si>
    <t>.     Ekstrudirani polistiren XPS d=10cm (za cokl)</t>
  </si>
  <si>
    <t>Obrada pročelja završnom fasadnom silikatnom žbukom u strukturi i tonu po izboru investitora i projektanta, koja se izvodi sistemom navlačenja metalnom gladilicom u sloju najkrupnijeg zrna aregata (0,5 – 1,0 cm).</t>
  </si>
  <si>
    <t>Površina mora biti sitnozrne ujednačene strukture bez radnih prekida, a u svemu prema uputama proizvođača:</t>
  </si>
  <si>
    <r>
      <rPr>
        <sz val="7"/>
        <rFont val="Times New Roman"/>
        <family val="1"/>
        <charset val="238"/>
      </rPr>
      <t>.       </t>
    </r>
    <r>
      <rPr>
        <sz val="7"/>
        <rFont val="Frutiger CE Light"/>
        <family val="2"/>
        <charset val="238"/>
      </rPr>
      <t xml:space="preserve">   </t>
    </r>
    <r>
      <rPr>
        <sz val="10"/>
        <rFont val="Frutiger CE Light"/>
        <family val="2"/>
        <charset val="238"/>
      </rPr>
      <t xml:space="preserve">na suhu podlogu staru najmanje 3 - 4 tjedna nanijeti inpregraciju od univerzalkoncentrat grunda (UKG) razrijeđen vodom 2:1 i to neposredno prije nanošenja završne žbuke. </t>
    </r>
  </si>
  <si>
    <r>
      <rPr>
        <sz val="7"/>
        <rFont val="Times New Roman"/>
        <family val="1"/>
        <charset val="238"/>
      </rPr>
      <t>.        </t>
    </r>
    <r>
      <rPr>
        <sz val="7"/>
        <rFont val="Frutiger CE Light"/>
        <family val="2"/>
        <charset val="238"/>
      </rPr>
      <t xml:space="preserve">  </t>
    </r>
    <r>
      <rPr>
        <sz val="10"/>
        <rFont val="Frutiger CE Light"/>
        <family val="2"/>
        <charset val="238"/>
      </rPr>
      <t>nakon nanošenja žbuke svježu površinu zaribati plastičnim gleterom kružnim pokretima a nakon toga izvaljati spužvastim valjkom svježe da se dobije ujednačena struktura.</t>
    </r>
  </si>
  <si>
    <t>Doprema, montaža i demontaža fasadne skele, koja mora biti pravilno izvedena s metalnim podnicama, zaštitnom daskom i ogradom u skladu s propisima zaštite na radu, te osigurana  od prevrtanja.</t>
  </si>
  <si>
    <t>Na skeli moraju biti ugrađene ljestve za penjanje.</t>
  </si>
  <si>
    <r>
      <t>Obračun po m</t>
    </r>
    <r>
      <rPr>
        <vertAlign val="superscript"/>
        <sz val="10"/>
        <rFont val="Times New Roman"/>
        <family val="1"/>
        <charset val="238"/>
      </rPr>
      <t>2</t>
    </r>
    <r>
      <rPr>
        <sz val="10"/>
        <rFont val="Times New Roman"/>
        <family val="1"/>
        <charset val="238"/>
      </rPr>
      <t xml:space="preserve"> </t>
    </r>
    <r>
      <rPr>
        <sz val="10"/>
        <rFont val="Frutiger CE Light"/>
        <family val="2"/>
        <charset val="238"/>
      </rPr>
      <t>projekcije skele na pročelje zgrade</t>
    </r>
  </si>
  <si>
    <t>FASADERSKI RADOVI UKUPNO:</t>
  </si>
  <si>
    <t>V</t>
  </si>
  <si>
    <t>LIMARSKI RADOVI</t>
  </si>
  <si>
    <t>Dobava, izrada i montaža opšavnih kapa od aluminijskog plastificiranog lima d=0,70 mm u boji po izboru projektanta (RAL 7012).  Stavka uključuje i postavljanje horizontalne izolacije ispod okapnog lima. Radove izvesti prema projektu.</t>
  </si>
  <si>
    <t>Stavka sadrži sav potreban rad i materijal.</t>
  </si>
  <si>
    <t>Obračum po m izvedenog lima.</t>
  </si>
  <si>
    <t>razvijena širina 90 cm</t>
  </si>
  <si>
    <t>razvijena širina 60 cm</t>
  </si>
  <si>
    <t>razvijena širina 35 cm</t>
  </si>
  <si>
    <t>razvijena širina 25 cm</t>
  </si>
  <si>
    <t>LIMARSKI RADOVI UKUPNO:</t>
  </si>
  <si>
    <t>VI</t>
  </si>
  <si>
    <t>ALUMINIJSKA BRAVARIJA</t>
  </si>
  <si>
    <t>Sve stavke moraju biti izvedene od termoizoliranih  aluminijskih profila u tonu po RAL-u 7012. Izvoditelj radova je dužan prije izvedbe predočiti naručitelju detalje u mjerilu 1:1, broj sidrenih vijaka, uzorke okova i kvaka.</t>
  </si>
  <si>
    <t>Sve mjere obavezno kontrolirati u naravi.</t>
  </si>
  <si>
    <t xml:space="preserve">Rešku između zida i Al. profila brtviti poliuretanskom pjenom, a s vanjske strane dodatno akrilnim kitom. Sve izvesti prema shemi Al – bravarije.  </t>
  </si>
  <si>
    <r>
      <t>Tražene karakteristike: Uw</t>
    </r>
    <r>
      <rPr>
        <sz val="10"/>
        <rFont val="Calibri"/>
        <family val="2"/>
      </rPr>
      <t>≤</t>
    </r>
    <r>
      <rPr>
        <sz val="10"/>
        <rFont val="Frutiger CE Light"/>
        <family val="2"/>
      </rPr>
      <t>1,10 W/m</t>
    </r>
    <r>
      <rPr>
        <vertAlign val="superscript"/>
        <sz val="10"/>
        <rFont val="Frutiger CE Light"/>
        <family val="2"/>
        <charset val="238"/>
      </rPr>
      <t>2</t>
    </r>
    <r>
      <rPr>
        <sz val="10"/>
        <rFont val="Frutiger CE Light"/>
        <family val="2"/>
      </rPr>
      <t>K, g</t>
    </r>
    <r>
      <rPr>
        <sz val="10"/>
        <rFont val="Calibri"/>
        <family val="2"/>
      </rPr>
      <t>≤</t>
    </r>
    <r>
      <rPr>
        <sz val="10"/>
        <rFont val="Frutiger CE Light"/>
        <family val="2"/>
      </rPr>
      <t>0.54 (koef.propuštanja ukupne energije kroz ostakljenje), zvučna zaštita max. 25dB.</t>
    </r>
  </si>
  <si>
    <t>U cijenu uključiti:</t>
  </si>
  <si>
    <r>
      <rPr>
        <sz val="7"/>
        <rFont val="Times New Roman"/>
        <family val="1"/>
        <charset val="238"/>
      </rPr>
      <t xml:space="preserve">  -    </t>
    </r>
    <r>
      <rPr>
        <sz val="10"/>
        <rFont val="Frutiger CE Light"/>
        <family val="2"/>
        <charset val="238"/>
      </rPr>
      <t>nabavu, izradu, dopremu i ugradnju</t>
    </r>
  </si>
  <si>
    <r>
      <rPr>
        <sz val="7"/>
        <rFont val="Frutiger CE Light"/>
        <family val="2"/>
        <charset val="238"/>
      </rPr>
      <t xml:space="preserve"> -  </t>
    </r>
    <r>
      <rPr>
        <sz val="10"/>
        <rFont val="Frutiger CE Light"/>
        <family val="2"/>
        <charset val="238"/>
      </rPr>
      <t>kompletan okov po izboru projektanta i naručitelja, kao i sve ostale materijale i radove do pune funkcije stavke.</t>
    </r>
  </si>
  <si>
    <t xml:space="preserve"> - obrada špaleta s unutarnje strane zida nakon ugrađivanja novih prozora, vrata i stijena.</t>
  </si>
  <si>
    <t xml:space="preserve">Dvokrilni prozor s nadsvjetlima izrađen od aluminijskih profila sa skrivenim doprozornicima. U svemu prema shemi aluminijske bravarije do pune funkcionalne gotovosti. </t>
  </si>
  <si>
    <t>POZ.1  Veličina 285cm / 195cm</t>
  </si>
  <si>
    <t xml:space="preserve">kom </t>
  </si>
  <si>
    <t>POZ.1a  Veličina 285cm / 195cm</t>
  </si>
  <si>
    <t>POZ.2  Veličina 360cm / 195cm</t>
  </si>
  <si>
    <t xml:space="preserve">Jednokrilni fiksni prozor  izrađen od aluminijskih profila sa skrivenim doprozornicima. U svemu prema shemi aluminijske bravarije do pune funkcionalne gotovosti. </t>
  </si>
  <si>
    <t>POZ. 3 Veličina 180cm / 195cm</t>
  </si>
  <si>
    <t xml:space="preserve">Jednokrilni fiksni prozor  s nadsvjetlom izrađen od aluminijskih profila sa skrivenim doprozornicima. U svemu prema shemi aluminijske bravarije do pune funkcionalne gotovosti. </t>
  </si>
  <si>
    <t>POZ. 4 Veličina 153cm / 195cm</t>
  </si>
  <si>
    <t xml:space="preserve">Dvokrilni prozor  izrađen od aluminijskih profila sa skrivenim doprozornicima. U svemu prema shemi aluminijske bravarije do pune funkcionalne gotovosti. </t>
  </si>
  <si>
    <t>POZ. 5 Veličina 285cm / 145cm</t>
  </si>
  <si>
    <t xml:space="preserve">Dvokrilni prozor  izrađen od aluminijskih profila. U svemu prema shemi aluminijske bravarije do pune funkcionalne gotovosti. </t>
  </si>
  <si>
    <t>POZ. 6 Veličina 285cm / 50cm</t>
  </si>
  <si>
    <t>POZ. 6a Veličina 285cm / 50cm</t>
  </si>
  <si>
    <t xml:space="preserve">Trokrilni prozor  izrađen od aluminijskih profila. U svemu prema shemi aluminijske bravarije do pune funkcionalne gotovosti. </t>
  </si>
  <si>
    <t>POZ. 7 Veličina 454cm / 50cm</t>
  </si>
  <si>
    <t>POZ. 8 Veličina 190cm / 50cm</t>
  </si>
  <si>
    <t xml:space="preserve">Jednokrilni prozor  izrađen od aluminijskih profila. U svemu prema shemi aluminijske bravarije do pune funkcionalne gotovosti. </t>
  </si>
  <si>
    <t>POZ. 9 Veličina 125cm / 50cm</t>
  </si>
  <si>
    <t>POZ. 10 Veličina 80cm / 50cm</t>
  </si>
  <si>
    <t>POZ. 11 Veličina 207cm / 50cm</t>
  </si>
  <si>
    <t>POZ. 12 Veličina 166cm / 50cm</t>
  </si>
  <si>
    <t>POZ. 13 Veličina 120cm / 50cm</t>
  </si>
  <si>
    <t>14.</t>
  </si>
  <si>
    <t>POZ. 14 Veličina 153cm / 50cm</t>
  </si>
  <si>
    <t>15.</t>
  </si>
  <si>
    <t xml:space="preserve">Jednokrilna fiksna stijena  izrađena od aluminijskih profila sa skrivenim doprozornicima. U svemu prema shemi aluminijske bravarije do pune funkcionalne gotovosti. </t>
  </si>
  <si>
    <t>POZ. 15 Veličina 100cm / 235cm</t>
  </si>
  <si>
    <t>POZ. 15a Veličina 100cm / 235cm</t>
  </si>
  <si>
    <t>16.</t>
  </si>
  <si>
    <t>POZ. 16 Veličina 220cm / 235cm</t>
  </si>
  <si>
    <t>17.</t>
  </si>
  <si>
    <t xml:space="preserve">Četverokrilna ustakljena ulazna stijena s nadsvjetlima   izrađena od aluminijskih profila sa skrivenim dovratnicima i kontrolom ulaza. U svemu prema shemi aluminijske bravarije do pune funkcionalne gotovosti. </t>
  </si>
  <si>
    <t>POZ. 17 Veličina 360cm / 255cm</t>
  </si>
  <si>
    <t>18.</t>
  </si>
  <si>
    <t xml:space="preserve">Četverokrilna ustakljena ulazna stijena s nadsvjetlima   izrađena od aluminijskih profila. U svemu prema shemi aluminijske bravarije do pune funkcionalne gotovosti. </t>
  </si>
  <si>
    <t>POZ. 18 Veličina 360cm / 255cm</t>
  </si>
  <si>
    <t>19.</t>
  </si>
  <si>
    <t xml:space="preserve">Ustakljena  stijena s nadsvjetlima izrađena od aluminijskih profila sa skrivenim doprozornicima.  U svemu prema shemi aluminijske bravarije do pune funkcionalne gotovosti. </t>
  </si>
  <si>
    <t xml:space="preserve">POZ. 19 Veličina 100cm / 255cm + 185cm / 195cm </t>
  </si>
  <si>
    <t>20.</t>
  </si>
  <si>
    <t xml:space="preserve">POZ. 20 Veličina 100cm / 255cm + 185cm / 195cm </t>
  </si>
  <si>
    <t>21.</t>
  </si>
  <si>
    <t xml:space="preserve">Jednokrilna ustakljena fiksna stijena izrađena od aluminijskih profila sa skrivenim doprozornicima.  U svemu prema shemi aluminijske bravarije do pune funkcionalne gotovosti. </t>
  </si>
  <si>
    <t xml:space="preserve">POZ. 21 Veličina 164cm / 255cm </t>
  </si>
  <si>
    <t>22.</t>
  </si>
  <si>
    <t xml:space="preserve">Dvokrilna ustakljena stijena s nadsvjetlom izrađena od aluminijskih profila sa skrivenim dovratnicima.  U svemu prema shemi aluminijske bravarije do pune funkcionalne gotovosti. </t>
  </si>
  <si>
    <t xml:space="preserve">POZ. 22 Veličina 180cm / 255cm </t>
  </si>
  <si>
    <t>23.</t>
  </si>
  <si>
    <t xml:space="preserve">Jednokrilna puna vrata s nadsvjetlom izrađena od aluminijskih profila.  U svemu prema shemi aluminijske bravarije do pune funkcionalne gotovosti. </t>
  </si>
  <si>
    <t xml:space="preserve">POZ. 23 Veličina 110cm / 255cm </t>
  </si>
  <si>
    <t>24.</t>
  </si>
  <si>
    <t xml:space="preserve">Jednokrilna ustakljena vrata s nadsvjetlom izrađena od aluminijskih profila sa skrivenim dovratnicima.  U svemu prema shemi aluminijske bravarije do pune funkcionalne gotovosti. </t>
  </si>
  <si>
    <t xml:space="preserve">POZ. 24 Veličina 120cm / 255cm </t>
  </si>
  <si>
    <t>25.</t>
  </si>
  <si>
    <t xml:space="preserve">Jednokrilna puna vrata s nadsvjetlom i rešetkom za prozračivanje izrađena od aluminijskih profila.  U svemu prema shemi aluminijske bravarije do pune funkcionalne gotovosti. </t>
  </si>
  <si>
    <t xml:space="preserve">POZ. 25 Veličina 110cm / 255cm </t>
  </si>
  <si>
    <t>26.</t>
  </si>
  <si>
    <t xml:space="preserve">Dvokrilna puna vrata od kotlovnice s nadsvjetlom i rešetkama za prozračivanje izrađena od aluminijskih profila sa skrivenim dovratnicima.  U svemu prema shemi aluminijske bravarije do pune funkcionalne gotovosti. </t>
  </si>
  <si>
    <t xml:space="preserve">POZ. 26 Veličina 190cm / 255cm </t>
  </si>
  <si>
    <t>27.</t>
  </si>
  <si>
    <t xml:space="preserve">Donji od dva nova okrugla prozora na prizemlju.  U svemu prema shemi aluminijske bravarije do pune funkcionalne gotovosti. </t>
  </si>
  <si>
    <t>POZ. 27 Veličina Ø 80 mm</t>
  </si>
  <si>
    <t>28.</t>
  </si>
  <si>
    <t xml:space="preserve">Gornjiod dva nova okrugla prozora na prizemlju.  U svemu prema shemi aluminijske bravarije do pune funkcionalne gotovosti. </t>
  </si>
  <si>
    <t>POZ. 28 Veličina Ø 80 mm</t>
  </si>
  <si>
    <t>29.</t>
  </si>
  <si>
    <t xml:space="preserve">Fiksna troslojna svjetlosna kupola.  U svemu prema shemi aluminijske bravarije do pune funkcionalne gotovosti. </t>
  </si>
  <si>
    <t>POZ. 29 Veličina Ø 156 mm</t>
  </si>
  <si>
    <t>30.</t>
  </si>
  <si>
    <t>POZ. 30 Veličina Ø 125 mm</t>
  </si>
  <si>
    <t>31.</t>
  </si>
  <si>
    <t xml:space="preserve">Vatrootporna i dimootporna jednokrilna fiksna stijena  izrađena od aluminijskih profila sa skrivenim doprozornicima. U svemu prema shemi aluminijske bravarije do pune funkcionalne gotovosti. </t>
  </si>
  <si>
    <t>POZ. 31 Veličina 100cm / 235cm</t>
  </si>
  <si>
    <t>32.</t>
  </si>
  <si>
    <t xml:space="preserve">Aluminijski brisoleji pričvšćeni u okvir od aluminijskih U profila. Pričvršćenje na postojeće konzolne betonske istake.  U svemu prema shemi aluminijske bravarije. U cijeni i ugradnja do pune funkcionalne gotovosti. </t>
  </si>
  <si>
    <t>POZ. 32 Veličina 285cm / 80cm</t>
  </si>
  <si>
    <t>ALUMINIJSKA BRAVARIJA UKUPNO:</t>
  </si>
  <si>
    <t>VII</t>
  </si>
  <si>
    <t>RAZNI RADOVI</t>
  </si>
  <si>
    <r>
      <t>Dobava i ugradnja koso podizne platforme za prijevoz invalidnih osoba na unutarnjem stubištu. Tip platforme je s promijenjivim nagibom s visinom dizanja od 3,2 m, brojem postaja 2, brojem ulaza 2 i brojem skretanja 2 pod kutem od 180</t>
    </r>
    <r>
      <rPr>
        <sz val="10"/>
        <rFont val="Arial"/>
        <family val="2"/>
      </rPr>
      <t>º</t>
    </r>
    <r>
      <rPr>
        <sz val="10"/>
        <rFont val="Frutiger CE Light"/>
        <family val="2"/>
      </rPr>
      <t>. Tražene karakteristike:</t>
    </r>
  </si>
  <si>
    <t xml:space="preserve"> - vrsta pogona: elektromotor sa zupčastom letvom maksimalne snage 1kW</t>
  </si>
  <si>
    <t xml:space="preserve"> - nosivost min. Q = 225 kg - 1 osoba</t>
  </si>
  <si>
    <t xml:space="preserve"> -brzina vožnje v= 0.1 m/s - regulirana</t>
  </si>
  <si>
    <t xml:space="preserve"> - vrsta upravljanja - mikroprocesorsko, s platforme trajnim držanjem tipkala na platformi, a na stanici daljinskim upravljačem</t>
  </si>
  <si>
    <t xml:space="preserve"> - dimenzije platforme - 900 x 1000 mm</t>
  </si>
  <si>
    <t xml:space="preserve"> - način sklapanja/rasklapanja - automatsko</t>
  </si>
  <si>
    <t xml:space="preserve"> - način montaže - na stupovima koji se sidre na stube, završna obrada stupova i platforme je bojanjem</t>
  </si>
  <si>
    <t xml:space="preserve"> - instalacija - baterijski pogon</t>
  </si>
  <si>
    <t xml:space="preserve"> - napajanje - 230V, 50 Hz</t>
  </si>
  <si>
    <t>U ponuđenu cijenu potrebno je uključiti sve aktivnosti potrebne do pune gotovosti i primopredaje investitoru: Platforma mora zadovoljiti Pravilnik o pristupačnosti građevina osobama s invaliditetom i smanjene pokretljivosti (NN 78/13), osigurati Izjavu o sukladnosti, edukacija naručitelja, primopredaju dizala i dokumentacije.</t>
  </si>
  <si>
    <t>komplet</t>
  </si>
  <si>
    <t>Dobava i ugradnja samostojećeg stalka za bicikle koji se postavlja pred ulazom u zgradu.</t>
  </si>
  <si>
    <t>RAZNI RADOVI UKUPNO:</t>
  </si>
  <si>
    <t>GRAĐEVINSKO-OBRTNIČKI RADOVI - REKAPITULACIJA</t>
  </si>
  <si>
    <t>GRAĐEVINSKO-OBRTNIČKI RADOVI UKUPNO:</t>
  </si>
  <si>
    <t>PDV 25%</t>
  </si>
  <si>
    <t>SVEUKUPNO</t>
  </si>
  <si>
    <t>Opis</t>
  </si>
  <si>
    <t>Jedinica mjere</t>
  </si>
  <si>
    <t>Količina</t>
  </si>
  <si>
    <t>Jedinična cijena bez PDV-a</t>
  </si>
  <si>
    <t>Ukupno  bez PDV-a</t>
  </si>
  <si>
    <t>Investitor: Grad Osijek</t>
  </si>
  <si>
    <t>Zahvat u prostoru: Rekonstrukcija dječjeg vrtića Krijesnica - projekt energetske obnove</t>
  </si>
  <si>
    <t>Mjesto gradnje: Korčulanska 3, k.č.br. 9920/10 k.o. Osijek</t>
  </si>
  <si>
    <t>Naziv projekta: Glavni projekt strojarskih instalacija - plin, grijanje i hlađenje</t>
  </si>
  <si>
    <t>Razina razrade: Glavni projekt</t>
  </si>
  <si>
    <t>Oznaka projekta: 203/2023</t>
  </si>
  <si>
    <t>Datum: travanj 2023.</t>
  </si>
  <si>
    <t>Podrazumjeva se da je u cijeni ukalkuliran sav potreban spojni, montažni, ovjesni i ostali materijal potreban za potpuno funkcioniranje, ukoliko nije predviđeno posebnom stavkom.</t>
  </si>
  <si>
    <t>U cijenu stavke obavezno uključiti i rad u otežanim uvjetima: noćni rad, sprečavanje širenja prašine i otpada, prijevoz materijala i otpada kroz završen i funkcionalan prostor, zaštita površina po kojima se vrši transport materijala i opreme.</t>
  </si>
  <si>
    <t>01.</t>
  </si>
  <si>
    <t>DEMONTAŽA</t>
  </si>
  <si>
    <t>Prije demontažni radova sve instalacije i oprema pouzdano trebaju biti otpojene od el. napajanja, po izvođaču el. radova.</t>
  </si>
  <si>
    <t>Stavke demontaže uključuju korištenje vozila i opreme za prijevoz, dizanje (auto dizalice) i montažnih skela.</t>
  </si>
  <si>
    <t>Demontaža postojećeg plinomjera G25.
U cijenu uključiti transport demontirane opreme na skladište investitora udaljeno od objekta max. 20km ili na deponiju (trošak deponiranja uključen), s izradom liste demontirane opreme.</t>
  </si>
  <si>
    <t>Zatvaranje instalacije grijanja, ispuštanje vode, rezanje cijevi. Stavka obuhvaća višestruka ponavljanja ovih radnji u toku trajanja radova.</t>
  </si>
  <si>
    <t>Demontaža slijedeće opreme unutar kotlovnice:
- plinski toplovodni kotao Centrometal EKOCUP S3 320kW
- čelično postolje kotla
- plinski plamenik i plinska rampa
- dimnjača L=1,5m
- ekspanzijska posuda
- vanjska ventilacijska rešetka 500x320mm
- cirkulacijske pumpe 2 komada
- cjevovod grijanja unutar kotlovnice
- cjevovod za ispust od sigurnosnog ventila va vanjskom zidu
- cjevovod od stare uljne instalacije
- regulacijski elementi, vanjski osjetnik
- ostala sitna nespecificirana oprema
U cijenu uključiti transport demontirane opreme na skladište investitora udaljeno od objekta max. 20km ili na deponiju (trošak deponiranja uključen), s izradom liste demontirane opreme.
Obračun komplet za navedene radove.</t>
  </si>
  <si>
    <t xml:space="preserve">Demontaža postojećeg navojnog vodomjera dimenzije DN40.
Radove izvodi distributer vode Vodovod Osijek d.o.o. </t>
  </si>
  <si>
    <t>Demontaža  ručnih radijatorskih ventila.
U cijenu uključiti transport demontirane opreme na skladište investitora udaljeno od objekta max. 20km ili na deponiju (trošak deponiranja uključen), s izradom liste demontirane opreme.</t>
  </si>
  <si>
    <t>Demontaža  radijatorskih prigušnica.
U cijenu uključiti transport demontirane opreme na skladište investitora udaljeno od objekta max. 20km ili na deponiju (trošak deponiranja uključen), s izradom liste demontirane opreme.</t>
  </si>
  <si>
    <t>Ukupno:</t>
  </si>
  <si>
    <t>02.</t>
  </si>
  <si>
    <t>INSTALACIJA PRIRODNOG PLINA</t>
  </si>
  <si>
    <t>Dobava i montaža:</t>
  </si>
  <si>
    <t>Zatvaranje ventila u postojećoj MRS-i.</t>
  </si>
  <si>
    <t>Mikrotermalni plinomjer G16 T DN32 s temperaturnom kompenzacijom
Qmin=0,16 m³/h  Qmax=25 m³/h.
Plinomjer mora imati mogućnost ugradnje reed kontakta za daljinsko očitavanje potrošnje plina.
Stavka uključuje izradu i dobavu spojnog komada.</t>
  </si>
  <si>
    <t xml:space="preserve">Antikorozivna zaštita metalnih površina vidljivih plinskih cijevi koja se sastoji od:
- mehaničkog čišćenja metalnih površina
- odmaščivanja metalnih površina cijevi
- bojanja jedanput temeljnom bojom i dva puta oker žutom lak bojom na bazi alkidnih smola
</t>
  </si>
  <si>
    <t>m²</t>
  </si>
  <si>
    <t xml:space="preserve">INSTALACIJA PRIRODNOG PLINA </t>
  </si>
  <si>
    <t>03.</t>
  </si>
  <si>
    <t>INSTALACIJA GRIJANJA</t>
  </si>
  <si>
    <t>Modul za kaskadno spajanje uređaja s eBUS elektronskom pločom. Brza i jednostavna instalacija zahvaljujući sustavu ProE te eBUS. Nakon drugog uređaja potreban je po jedan modul po svakom daljnjem uređaju.</t>
  </si>
  <si>
    <t>Plinski ventil ravni Rp 1" sa protupožarnom zaštitom</t>
  </si>
  <si>
    <t>Ventili polaznog i povratnog voda za uređaje od 45 do 120 kW
sa originalnim priključnim setom.</t>
  </si>
  <si>
    <t>Sigurnosni ventil 1", 4 bara</t>
  </si>
  <si>
    <t>Dimovodni produžetak 1,0 m, ø 160 mm</t>
  </si>
  <si>
    <t>Nepovratna dimovodna zaklopka ø 110 mm, za uređaje 80 do 120 kW</t>
  </si>
  <si>
    <t xml:space="preserve">Multifunkcionalni modul 2 od 7 za uređaje novije generacije (s eBUS vezom na elektronici, po želji upravlja istovremeno s 2 od 7 funkcija:
- cirkulacijskom crpkom
- vanjskom optočnom crpkom
- crpkom za punjenje spremnika
- vanjskim magnetnim ventilom
- prikazom rada/smetnji
- priključkom nape
- dimovodnom zaklopkom / obavijest o greški
</t>
  </si>
  <si>
    <t xml:space="preserve">Priključni set za vođenje dimovoda po fasadi ø 160/225 mm
Sastoji se od:
 -koljena
 -potpornog koljena
 -zaslona za vanjski zid
</t>
  </si>
  <si>
    <t>Revizijski element, koncentrično ø 160/225 mm PP/legirani čelik</t>
  </si>
  <si>
    <t>Završni element kod krovnog provođenja ø 160/225 mm</t>
  </si>
  <si>
    <t>Vanjski produžetak 1,0 m, koncentrično ø 160/225 mm PP/legirani čelik</t>
  </si>
  <si>
    <t>DN15</t>
  </si>
  <si>
    <t>DN32</t>
  </si>
  <si>
    <t>DN50</t>
  </si>
  <si>
    <t xml:space="preserve">Separator nečistoće za sustave grijanja i hlađenja  s jedinstvenom ciklonskom tehnologijom koja omogućava do 9 puta učinkovitiju separaciju od uobičajenih filtera i sa magnetom. Separacija nečistoće do veličine od 5 µm, sa taloženjem u posebnu komoru za sakupljanje. Mogučnost ugradnje u  horizontalni i vertikalni razvod. Radno područje od -10 ° C do + 110 ° C. Dodatak antifriza do 50%.
DN50
</t>
  </si>
  <si>
    <t>Ekspanzijska posuda za grijanje volumena 18 litara, u obliku diska, priključak DN20.
Servisni ventil i zidni nosač uključen u stavku.</t>
  </si>
  <si>
    <t>Ekspanzijska posuda za grijanje volumena 140 litara, stojeća u obliku cilindra, priključak DN20.
Servisni ventil uključen u stavku.</t>
  </si>
  <si>
    <t>33.</t>
  </si>
  <si>
    <t>34.</t>
  </si>
  <si>
    <t>35.</t>
  </si>
  <si>
    <t>36.</t>
  </si>
  <si>
    <t>DN15   (21,3x2,0)</t>
  </si>
  <si>
    <t>DN20   (26,9x2,3)</t>
  </si>
  <si>
    <t>DN25   (33,7x2,6)</t>
  </si>
  <si>
    <t>DN32   (42,4x2,6)</t>
  </si>
  <si>
    <t>DN40   (48,3x2,9)</t>
  </si>
  <si>
    <t>DN50   (60,3x2,9)</t>
  </si>
  <si>
    <t>37.</t>
  </si>
  <si>
    <t>Cu Ø18x1</t>
  </si>
  <si>
    <t>Cu Ø22x1</t>
  </si>
  <si>
    <t>Cu Ø42x1,5</t>
  </si>
  <si>
    <t>Cu Ø54x2</t>
  </si>
  <si>
    <t>38.</t>
  </si>
  <si>
    <t>DN20</t>
  </si>
  <si>
    <t>39.</t>
  </si>
  <si>
    <t>Ø21x19mm</t>
  </si>
  <si>
    <t>Ø27x19mm</t>
  </si>
  <si>
    <t>Ø34x19mm</t>
  </si>
  <si>
    <t>Ø42x19mm</t>
  </si>
  <si>
    <t>Ø49x19mm</t>
  </si>
  <si>
    <t>Ø60x25mm</t>
  </si>
  <si>
    <t>izolacija u pločama debljine 19mm</t>
  </si>
  <si>
    <t>40.</t>
  </si>
  <si>
    <t>Sigurnosni ventil DN25, tlak 3 bar, za instalaciju grijanja.</t>
  </si>
  <si>
    <t>41.</t>
  </si>
  <si>
    <t>Uređaj za neutralizaciju do 450 kW
Plastična posuda s neutralizacijskim sredstvom uklj. crijevo za odvod DN 20, crijevo za dovod DN 20, sitni materijal i granulat.</t>
  </si>
  <si>
    <t>42.</t>
  </si>
  <si>
    <t>Cijevna armatura za ogrijevnu vodu. U stavkama za armature s prirubnim priključcima, treba kalkulirati protuprirubnice i vijčane spojne elemente.</t>
  </si>
  <si>
    <t>Navojna kuglasta slavina DN15</t>
  </si>
  <si>
    <t>Navojna kuglasta slavina DN20</t>
  </si>
  <si>
    <t>Navojna kuglasta slavina DN25</t>
  </si>
  <si>
    <t>Navojna kuglasta slavina DN40</t>
  </si>
  <si>
    <t>Navojna kuglasta slavina DN50</t>
  </si>
  <si>
    <t>43.</t>
  </si>
  <si>
    <t>Navojni nepovratni ventil DN15</t>
  </si>
  <si>
    <t>Navojni nepovratni ventil DN20</t>
  </si>
  <si>
    <t>Navojni nepovratni ventil DN40</t>
  </si>
  <si>
    <t>Navojni nepovratni ventil DN50</t>
  </si>
  <si>
    <t>44.</t>
  </si>
  <si>
    <t>46.</t>
  </si>
  <si>
    <t>47.</t>
  </si>
  <si>
    <t>48.</t>
  </si>
  <si>
    <t>49.</t>
  </si>
  <si>
    <t>50.</t>
  </si>
  <si>
    <t>Vanjska protukišna aluminijska fiksna žaluzina efektivne površine 60% izrađena od Al profila eloksiranih u boji vanjske bravarije.
Pocinčana mrežica na stražnoj strani. Ugradnja u zid vijcima.
Dimenzije: 385x300 mm</t>
  </si>
  <si>
    <t>51.</t>
  </si>
  <si>
    <t>52.</t>
  </si>
  <si>
    <t>53.</t>
  </si>
  <si>
    <t>Dobava i ugradnja 
Automatski odzračni ventil DN15 sa kuglastom slavinom DN15. Stavka obuhvaća sav montažni, brtveni i ovjesni materijal.</t>
  </si>
  <si>
    <t>54.</t>
  </si>
  <si>
    <t>Sav potrošni materijal potreban za montažu navedenog materijala kao: kisik, disuplin,žica za zavarivanje, listovi, pila za željezo, željezo za ovješenje i konzole cjevovoda, jednostruke i dvostruke cijevne pričvrsnice, vijci, tipli, čvrste točke, čahure za prodor cjevovoda kroz zidove, brtveni materijal.</t>
  </si>
  <si>
    <t>55.</t>
  </si>
  <si>
    <t>56.</t>
  </si>
  <si>
    <t>Spajanje svih kabela (napajanje, komunikacija) na strojarsku opremu u projektu od strane ovlaštenog servisera.
Dobava i postavljanje kabela je obuhvaćeno elektro projektom.</t>
  </si>
  <si>
    <t>57.</t>
  </si>
  <si>
    <t>Temeljito ispiranje postojeće cijevne mreže grijanja.</t>
  </si>
  <si>
    <t>58.</t>
  </si>
  <si>
    <t>59.</t>
  </si>
  <si>
    <t>Hladna tlačna proba vodom pod tlakom 10 bara u trajanju min. 3 sata. Ispitivanje provodi izvođač radova u prisutnosti nadzornog inženjera. Obvezatan upis u građevinski dnevnik i ili zapisnik.</t>
  </si>
  <si>
    <t>60.</t>
  </si>
  <si>
    <t xml:space="preserve">Topla proba i funkcionalno ispitivanje. Po uspješno provedenim ispitivanjima trebju biti izdani odgovarajući dokumenti o ispravnosti.
Ispitivanje provodi izvođač radova u prisutnosti nadzornog inženjera i rukovaoca centralnog grijanja vlasnika/korisnika zgrade. Obvezatan upis u građevinski dnevnik i ili zapisnik.
</t>
  </si>
  <si>
    <t>61.</t>
  </si>
  <si>
    <t>62.</t>
  </si>
  <si>
    <t>Puštanje u pogon kompletne opreme od ovlaštenih servisera sa podešavanjem, sa izdavanjem zapisnika i garancije, programiranje sustava daljinskog upravljanja sustavom grijanja, obuka korisnika.</t>
  </si>
  <si>
    <t>63.</t>
  </si>
  <si>
    <t>Ispitivanja postrojenja i instalacije kotlovnice, po ovlaštenoj pravnoj osobi (zaštite na radu), kao postrojenja s povećanom opasnošću o čemu treba biti izdan zapisnik i uvjerenje o ispravnosti.</t>
  </si>
  <si>
    <t>04.</t>
  </si>
  <si>
    <t>INSTALACIJA HLAĐENJA</t>
  </si>
  <si>
    <t>Vanjske jedinice</t>
  </si>
  <si>
    <t>VRF - konfigurator omogućuje kontinuiranu promjenu temperature isparavanja i kondenzacije radnog medija prema temperaturi okoliša u svrhu dodatne uštede energije i većeg komfora zbog viših temperatura radnog medija.</t>
  </si>
  <si>
    <t>Promjenom temperature okoliša i toplinskog opterećenja prostora, mijenja se i temperatura isparavanja što osigurava veću učinkovitost i manju potrošnju električne energije. Raspon promjene temperature isparavanja je veoma širok te iznosi između 3°C i 16°C.</t>
  </si>
  <si>
    <t>Uređaj je opremljen s dva ventilatora s horizontalnim istrujavanjem.</t>
  </si>
  <si>
    <t>Vanjska jedinica</t>
  </si>
  <si>
    <t>Tehničke karakteristike:</t>
  </si>
  <si>
    <t>ESEER-automatski: 6,18</t>
  </si>
  <si>
    <t>ESEER-standardni: 4,87</t>
  </si>
  <si>
    <t>N-hlađenje (nom.) = 10,2 kW    /   380÷415 V - 50 Hz</t>
  </si>
  <si>
    <t>Tv = 35°C ST</t>
  </si>
  <si>
    <t>Tp = 27°C ST, 19°C VT</t>
  </si>
  <si>
    <t>SEER = 6,5</t>
  </si>
  <si>
    <t>N-grijanje = 10,2 kW    /   380÷415 V - 50 Hz</t>
  </si>
  <si>
    <t>SCOP = 4,3</t>
  </si>
  <si>
    <t>Tv= 7°C ST</t>
  </si>
  <si>
    <t>Tp = 20°C ST</t>
  </si>
  <si>
    <t>Radno područje: grijanje: od -20° do 15,5°C</t>
  </si>
  <si>
    <t>Radno područje: hlađenje: od -5° do 46°C</t>
  </si>
  <si>
    <t>Priključak: tekuća faza: 12,7 mm</t>
  </si>
  <si>
    <t>Priključak: plinovita faza: 25,4 mm</t>
  </si>
  <si>
    <t>Napajanje: 3~/50/380-415</t>
  </si>
  <si>
    <t>Medij: R-410A</t>
  </si>
  <si>
    <t xml:space="preserve">Vanjska jedinica </t>
  </si>
  <si>
    <t>N-hlađenje (nom.) = 6,12 kW    /   380÷415 V - 50 Hz</t>
  </si>
  <si>
    <t>SEER = 6,3</t>
  </si>
  <si>
    <t>ESEER-standardni: 5,63</t>
  </si>
  <si>
    <t>N-grijanje = 6,22 kW    /   380÷415 V - 50 Hz</t>
  </si>
  <si>
    <t>SCOP = 4,2</t>
  </si>
  <si>
    <t>Priključak: tekuća faza: 9,52 mm</t>
  </si>
  <si>
    <t>Priključak: plinovita faza: 19,1 mm</t>
  </si>
  <si>
    <t>Radni medij: R-410A</t>
  </si>
  <si>
    <t>SEER = 6,8</t>
  </si>
  <si>
    <t>SCOP = 4,4</t>
  </si>
  <si>
    <t>Unutarnje jedinice</t>
  </si>
  <si>
    <t>Unutarnja  jedinica VRF sustava sa maskom  predviđena za  montažu na zid, opremljena ventilatorom, izmjenjivačem topline s direktnom ekspanzijom freona, elektronskim ekspanzijskim ventilom, te svim potrebnim elementima za zaštitu, kontrolu i regulaciju uređaja i temperature.</t>
  </si>
  <si>
    <t>Unutarnja jedinica</t>
  </si>
  <si>
    <t>Tehničke karakteristike uređaja:</t>
  </si>
  <si>
    <t>N= 20/30 W - 230 V - 50 Hz</t>
  </si>
  <si>
    <t>Protok zraka hlađenje: 7 - 8,4 m3/min</t>
  </si>
  <si>
    <t>Boja kućišta: bijela</t>
  </si>
  <si>
    <t>Priključak tekuća faza: 6,35 mm</t>
  </si>
  <si>
    <t>Priključak plinovita faza: 12,7 mm</t>
  </si>
  <si>
    <t>Protok zraka hlađenje: 7 - 9,1 m3/min</t>
  </si>
  <si>
    <t>N= 30/40 W - 230 V - 50 Hz</t>
  </si>
  <si>
    <t>Protok zraka hlađenje: 11,5 - 14,4 m3/min</t>
  </si>
  <si>
    <t>N= 50/60 W - 230 V - 50 Hz</t>
  </si>
  <si>
    <t>Protok zraka hlađenje: 13,5 - 18,3 m3/min</t>
  </si>
  <si>
    <t>Priključak tekuća faza: 9,52 mm</t>
  </si>
  <si>
    <t>Priključak plinovita faza: 15,9 mm</t>
  </si>
  <si>
    <t>Standardni žičani daljinski upravljač s tekstualnim sučeljem i pozadinskim osvjetljenjem</t>
  </si>
  <si>
    <t>Izolirani bakreni spojni elementi za razvod medija R-410A za plinsku i tekuću fazu, uključivo redukcije (2 komada po kompletu: plinska + tekuća faza), Y račve:</t>
  </si>
  <si>
    <t>Račva za indeks kapaciteta do 200.</t>
  </si>
  <si>
    <t>Račva za indeks kapaciteta od 201 do 290.</t>
  </si>
  <si>
    <t>Račva za indeks kapaciteta od 291 do 640.</t>
  </si>
  <si>
    <t>Rashladni medij R410A</t>
  </si>
  <si>
    <t>kg</t>
  </si>
  <si>
    <t xml:space="preserve">Komplet nosača (2 kom) vanjske jedinice izrađenog od nehrđajućeg čelika minimalne nosivosti 200kg. </t>
  </si>
  <si>
    <t>Cu Ø6,35</t>
  </si>
  <si>
    <t>Cu Ø9,5</t>
  </si>
  <si>
    <t>Cu Ø12,7</t>
  </si>
  <si>
    <t>Cu Ø15,9</t>
  </si>
  <si>
    <t>Cu Ø19,1</t>
  </si>
  <si>
    <t>Cu Ø28,6</t>
  </si>
  <si>
    <t xml:space="preserve">Dobava i ugradnja PVC kanala bijele boje. U kanale se postavljaju predizolirane bakrene cijevi, cijevi odvoda kondenzata i elektro kabeli. Stavka obuhvaća sav montažni, spojni i ovjesni materijal.
Dužina kanala je 2m. </t>
  </si>
  <si>
    <t xml:space="preserve"> </t>
  </si>
  <si>
    <t>80 x 60 mm</t>
  </si>
  <si>
    <t>140 x 90mm</t>
  </si>
  <si>
    <t>Dobava i ugradnja fazonskih komada bijele boje za PVC kanale, tj. vanjska i unutarnja koljena 90º, pokrovne spojnice  (za dva kanala), stezaljke za ukrućivanje, kutni i ravni zidni završetak, završne kape, T komadi,...Stavka obuhvaća sav montažni, spojni i ovjesni materijal.</t>
  </si>
  <si>
    <t>Dobava i ugradnja oklopljenog komunikacijskog kabela</t>
  </si>
  <si>
    <t>Dobava i ugradnja sitnog pričvrsnog, antivibracijskog ovjesnog, brtvenog i spojnog materijala potrebnog za montažu unutarnjih i vanjskih jedinica, cijevi i opreme, PVC kanalica (kisik, dušik, plin, elektrode, materijal potreban za tvrdo lemljenje, gumirane obujmice, navojne šipke, perforirane trake, rozete, proturne cijevi, opšavi, tiplovi, vijci, trajnoelastični kit, Al lim, i dr.).</t>
  </si>
  <si>
    <t>Spajanje svih kabela (napajanje, komunikacija) na strojarsku opremu u projektu od strane ovlaštenog servisera.
Dobava i postavljanje kabela je obuhvaćeno elektro projektom.
Obračun po kompletu VRF sustava.</t>
  </si>
  <si>
    <t>05.</t>
  </si>
  <si>
    <t>INSTALACIJA HLADNE I TOPLE VODE</t>
  </si>
  <si>
    <t>Dizalica topline zrak/voda za pripremu potrošne tople vode s opcijom zidne ugradnje 80 litara.</t>
  </si>
  <si>
    <t>Nazivni sadržaj l 80</t>
  </si>
  <si>
    <t>Materijal spremnika Emajlirani čelik</t>
  </si>
  <si>
    <t>Zaštita od korozije Magnezijska zaštitna anoda</t>
  </si>
  <si>
    <t>Maks. temperatura tople vode s radom kompresora °C 55</t>
  </si>
  <si>
    <t>Maks. temperatura tople vode s električnim grijačem °C 65</t>
  </si>
  <si>
    <t>Električni priključak V/Hz 230/500</t>
  </si>
  <si>
    <t>Maks. snaga W 1600</t>
  </si>
  <si>
    <t>Stupanj zaštite IPX4</t>
  </si>
  <si>
    <t>Priključak za recirkulaciju M 3/4“</t>
  </si>
  <si>
    <t>Tip rashladnog sredstva R290</t>
  </si>
  <si>
    <t>Temperaturni raspon °C -7…35</t>
  </si>
  <si>
    <t>Stavka uključuje puštanje uređaja u rad od strane ovlaštenog servisera.</t>
  </si>
  <si>
    <t>Dizalica topline zrak/voda za pripremu potrošne tople vode s opcijom zidne ugradnje 100 l</t>
  </si>
  <si>
    <t>Nazivni sadržaj l 100</t>
  </si>
  <si>
    <t>Električni priključak V/Hz 230/50</t>
  </si>
  <si>
    <t>Zidni nosač</t>
  </si>
  <si>
    <t>Set za vodoravni dovod/odovod zraka Ø 80/125 mm</t>
  </si>
  <si>
    <t>- PVC cijev Ø80 mm, 970 mm, sa izolacijom</t>
  </si>
  <si>
    <t>- PVC cijev Ø125 mm, 770 mm, sa izolacijom</t>
  </si>
  <si>
    <t>- kutni nosač</t>
  </si>
  <si>
    <t>- spojni adapter</t>
  </si>
  <si>
    <t>- zidna stezaljka</t>
  </si>
  <si>
    <t>Izolirana koncentrična cijev za dovod/odvod zraka, Ø 80/125</t>
  </si>
  <si>
    <t>Koncentrično izolirano koljeno 90°</t>
  </si>
  <si>
    <t>Slavine za umivanike i kuhinjske slavine maksimalnog protoka 6 l/min.
Obračun po ugrađenim slavinama.</t>
  </si>
  <si>
    <t xml:space="preserve">Perlator
Obračun po ugrađenom perlatoru.
</t>
  </si>
  <si>
    <t xml:space="preserve">Nazidni niskomontažni vodokotlić za dvokoličinsko ispiranje.
Karakteristike vodokotlića:
- Niskošumni
- Dvokoličinsko ispiranje 
- Tvorničke postavke količine vode za ispiranje 6 i 3 l 
- Područje podešavanja velike količine vode za ispiranje 6 l 
- Područje podešavanja male količine vode za ispiranje 3-4
- Potpuno izolirano protiv kondenzacije
Uz vodokotlić se još isporučuje i ugrađuje:
- Kutni ventil 1/2"
- Isplavno koljeno 90° od ABS-a, ø 50 / 44 mm, 23 x 23 cm
- Brtveni naglavak od EPDM-a, ø 44/55 mm
- Pričvrsni, montažni i spojni materijal
Prije narudžbe pregledati sve postojeće vodokotliće.
Obračun po ugrađenom vodokotliću.
</t>
  </si>
  <si>
    <t>06.</t>
  </si>
  <si>
    <t>INSTALACIJA VENTILACIJE</t>
  </si>
  <si>
    <t>Ventilacijska jedinica horizontalne izvedbe s pločastim rekuperatorom s ugrađenim bypassom, filterima na tlaku i odsisu, tlačnim i odsisnim ventilatorima, te svim potrebnim elementima za zaštitu, kontrolu i regulaciju uređaja i temperature. Uređaj se povezuje na VRF sustav i ITC centralni regulator.</t>
  </si>
  <si>
    <t>Rekuperator</t>
  </si>
  <si>
    <t>Tehnički podaci za uvjete:</t>
  </si>
  <si>
    <t>N = 164/113/54 W - 230 V - 50 Hz</t>
  </si>
  <si>
    <t>Stavka uključuje žičani daljinski upravljač za kontrolu i regulaciju jedinice.</t>
  </si>
  <si>
    <t>N = 416/307/137 W - 230 V - 50 Hz</t>
  </si>
  <si>
    <t>Okrugli ( «spiro» )  ventilacijski kanali i fazonski komadi (lukovi, T komadi, redukcije, spojnice, čepovi,...) od pocinčanog čeličnog lima – izrada po DIN 24147 (klasa 1,4 po DIN 24194 ili  EUROVENT 2,2).
Boja kanala prema izboru investitora.</t>
  </si>
  <si>
    <t>Kanali:</t>
  </si>
  <si>
    <t>Ø200</t>
  </si>
  <si>
    <t>Ø250</t>
  </si>
  <si>
    <t>Koljena:</t>
  </si>
  <si>
    <t>Ø200 45°</t>
  </si>
  <si>
    <t>Ø200 90°</t>
  </si>
  <si>
    <t>Ø250 45°</t>
  </si>
  <si>
    <t>Ø250 90°</t>
  </si>
  <si>
    <t>Završni čep:</t>
  </si>
  <si>
    <t>Redukcija:</t>
  </si>
  <si>
    <t>Ø200-Ø250</t>
  </si>
  <si>
    <t>Ø250-Ø315</t>
  </si>
  <si>
    <t>Ø200x1000</t>
  </si>
  <si>
    <t>Ø250x1000</t>
  </si>
  <si>
    <t>Aluminijska protukišna rešetke, sa zaštitnom žičanom mrežom i ramom za ugradnju.
Boja rešetke - prema izboru investitora i glavnog projektanta.</t>
  </si>
  <si>
    <t>Ø315</t>
  </si>
  <si>
    <t>Ventilacijska rešetka sa jednim redom lamela i regulatorom količine. Regulator količine je sa protuhodnim leptirastim elementima, sa mogučnošću podešavanja sa vanjske strane. Rešetka je izrađena iz vučenih aluminijskih profila, prethodno elektro polirano i eloksirano. Regulator je izrađen iz čeličnog pocinčanog lima, elektrostatski lakirano u crno.
U stavku uključiti i izradu priključne kutije.
Boja rešetke - prema izboru investitora i glavnog projektanta.</t>
  </si>
  <si>
    <t>325x75</t>
  </si>
  <si>
    <t>525x75</t>
  </si>
  <si>
    <t>m2</t>
  </si>
  <si>
    <t>Dobava i montaža sitnog pričvrsnog, ovjesnog, brtvenog i spojnog materijala potrebnog za montažu ventilacijskih kanala i pripadajućih elemenata instalacije (L i Z ovjesnici s gumenim uloškom, okrugle obujmice, Al-traka, silikon, tiple, mreža protiv insekata, vijci i dr. ).</t>
  </si>
  <si>
    <t>Puštanje u pogon navedene opreme i kompletno podešavanje sustava ventilacije od ovlaštenih servisera, sa svim potrebnim podešavanjima, sa izdavanjem zapisnika i garancije, rad servisera na spajanju ožičenja strojarske opreme, obuka korisnika.</t>
  </si>
  <si>
    <t>Ispitivanje funkcionalnosti sustava i izrada pisanog izvještaja.</t>
  </si>
  <si>
    <t>OSTALI RADOVI</t>
  </si>
  <si>
    <t xml:space="preserve">Zazidavanje razlike otvora u zidu
U otvor u zdu 500x350mm se ugrađuje kanal 400x315mm, razliku potrebno zazidati.
Stavka uključuje materijal i rad, te zidarsku obradu zida.
</t>
  </si>
  <si>
    <t xml:space="preserve">Zazidavanje otvora u zidu od postojeće dimnjače Ø350mm
Stavka uključuje materijal i rad, te zidarsku obradu zida.
</t>
  </si>
  <si>
    <t xml:space="preserve">Strojno rezanje poda u kotlovnici za prolaz cijevi odvoda kondenzata do podnog sifona.
Nakon ugradnje cijevi, potrebno je zabetonirati kanal u ravnini sa podom.
Stavka uključuje materijal i rad, te zidarsku obradu zida.
Obračun po dužnom metru.
</t>
  </si>
  <si>
    <t xml:space="preserve">Svi potrebni radovi bušenja rupa i otvora, štemanja i žlijebljenja otvora u zidovima do dimenzije cijevi Ø50mm.
</t>
  </si>
  <si>
    <t xml:space="preserve">Građevinski radovi žbukanja, gletanja, ličenja, prilikom montaže  cijevi grijanja i radijatora. 
U jediničnu cijenu uključiti sav potreban rad i materijal.
</t>
  </si>
  <si>
    <t>h</t>
  </si>
  <si>
    <t xml:space="preserve">Kontinuirano čišćenje gradilišta sa uključenim odvozom otpada tijekom cijelog vremena trajanja radova.
</t>
  </si>
  <si>
    <t xml:space="preserve">Izrada dokumentacije projekta izvedenog stanja, po ovlaštenom projektantu. Ovaj projekt ne služi izvođenju tj. nije izvedbeni projekt već služi za potrebe održavanja i redovnih ispitivanja u toku korištenja predmetnih instalacija, te budućih zahvata.
U projekt ucrtati kompletnu vidljivu cijevnu instalaciju grijanja, ogrjevna tijela, sustave hlađenja.
Projekt mora sadržavati naziv proizvođača, tip i karakteristike ugrađene opreme.
Projekt se predaje u papirnatom obliku u tri primjerka i u elektronskom obliku (dwg, pdf).
Stavka uključuje proračune dimnih plinova (prema odgovarajućoj normi) za plinske zidne uređaje.
</t>
  </si>
  <si>
    <t xml:space="preserve">Protupožarno brtvljenje negorivih čeličnih i bakrenih izoliranih cijevi promjera do 70mm.
Brtvljenje izvodi ovlaštena tvrtka sa izradom sheme pozicija brtvljenja.
Stavka uključuje kompletan rad i materijal.
</t>
  </si>
  <si>
    <t xml:space="preserve">OSTALI RADOVI </t>
  </si>
  <si>
    <t>REKAPITULACIJA:</t>
  </si>
  <si>
    <t>07.</t>
  </si>
  <si>
    <t>UKUPNO (bez PDV-a):</t>
  </si>
  <si>
    <t>Slavine za tuš maksimalnog protoka vode 8 l/min.
Obračun po ugrađenim slavinama.</t>
  </si>
  <si>
    <t>Fotonaponska elektrana - Elektrotehnički radovi i oprema</t>
  </si>
  <si>
    <t>Fotonaponska elektrana DV Krjesnica
 Korčulanska 3, 31000 Osijek k.č.br. 9920/10 k.o. Osijek</t>
  </si>
  <si>
    <t>A</t>
  </si>
  <si>
    <t>Fotonaponska oprema</t>
  </si>
  <si>
    <t>UKUPNO:</t>
  </si>
  <si>
    <t>B</t>
  </si>
  <si>
    <t>DC ormar</t>
  </si>
  <si>
    <t>DC zaštitni prekidač C karateristika, C20A DC, prekidna moč: 10 kA, 2 pola</t>
  </si>
  <si>
    <t>Redne stezaljke, MC4 spojnice, uvodnice, kabelske obujmice, šine za montažue elemenata, spojni vodovi odgovarajućeg presjeka i boja, plastični kabel kanali sitni montažni pribor i spojni materijal. Spremnik za sheme A4.</t>
  </si>
  <si>
    <t>C</t>
  </si>
  <si>
    <t>AC razvodni ormar</t>
  </si>
  <si>
    <t>Odvodnik prenapona klase C ,4P, 12,5kA/275VAC</t>
  </si>
  <si>
    <t>Tropolna rastavljačka pruga TOP 160 4P  s umetcima gG 4x32A</t>
  </si>
  <si>
    <t>Automatski osigurač C32A/3, 10kA</t>
  </si>
  <si>
    <t>RCD - FID sklopka 32A 0,3A Tip-A, 10kA 4P</t>
  </si>
  <si>
    <t>Odgovarajuće redne stezaljke</t>
  </si>
  <si>
    <t>Formiranje sabirnica (L1, L2, L3, N,  PE, jedno potencijalna) uključujući materijal</t>
  </si>
  <si>
    <t>Izvesti sva korektna spajanja elemenata u ormaru</t>
  </si>
  <si>
    <t>Redne stezaljke, uvodnice, kabelske obujmice, šine za montažue elemenata, spojni vodovi odgovarajućeg presjeka i boja, plastični kabel kanali sitni montažni pribor i spojni materijal. Spremnik za sheme A4.</t>
  </si>
  <si>
    <t>D</t>
  </si>
  <si>
    <t>Instalacijska cijev p.c. Φ 20 mm</t>
  </si>
  <si>
    <t>Stezaljke, spojni vodovi odgovarajućeg presjeka i boja plastični kabel kanali sitni montažni pribor i spojni materijal.</t>
  </si>
  <si>
    <t>Spojnice šina</t>
  </si>
  <si>
    <t>Vici, podnožne stopice, ostali spojni i montažni materijal.</t>
  </si>
  <si>
    <t>F</t>
  </si>
  <si>
    <t xml:space="preserve">GRAĐEVINSKO-OBRTNIČKI RADOVI </t>
  </si>
  <si>
    <t>STROJARSKI RADOVI</t>
  </si>
  <si>
    <t>ELEKTROTEHNIČKI RADOVI</t>
  </si>
  <si>
    <t>FOTONAPONI</t>
  </si>
  <si>
    <t>TROŠKOVNIK RADOVA UNUTARNJEG UREĐENJA</t>
  </si>
  <si>
    <t>Demontaža postojećih drvenih prozora, vrata i stijena.</t>
  </si>
  <si>
    <t>Uklanjanje zidnih keramičkih pločica u sanitarijama i kuhinji. Obračun po m2 zidne površine.</t>
  </si>
  <si>
    <t>Demontaža postojećih sanitarnih elemenata. Sanitarni elementi koji se demontiraju odvoze se na odlagalište ili se spremaju u skladište određeno od strane investitora što je obuhvaćeno jediničnom cijenom. Obračun po komadu demontiranih elemenata.</t>
  </si>
  <si>
    <t>Struganje slojeva boje i žbuke s postojećih ličenih zidova i stropova. Obračun po m2 zidne površine i stropne površine.</t>
  </si>
  <si>
    <t>Obračun po m2 izvedenog estriha</t>
  </si>
  <si>
    <t>Izvedba strojne grube i fine žbuke unutarnjih zidova od fasadne opeke gips-vapnenom žbukom prosječne debljine 2,00 cm. U jediničnu cijenu uračunati materijal, pomoćni materijal, radnu skelu, rad i sljedeće radnje:
- prije žbukanja postaviti vodilice na uglovima, 
- sve površine očistiti te nakvasiti vodom,
- propisno zaštiti stolariju, 
- žbukanje i obradu svih špaleta.
- rabiciranje spojeva s postojećim žbukanim zidovima plastičnim pletivom.</t>
  </si>
  <si>
    <t>Obračun po m2 zida</t>
  </si>
  <si>
    <t>STOLARSKI RADOVI RADOVI</t>
  </si>
  <si>
    <t>STOLARSKI RADOVI UKUPNO:</t>
  </si>
  <si>
    <t>KERAMIČARSKI RADOVI</t>
  </si>
  <si>
    <t>KERAMIČARSKI RADOVI UKUPNO:</t>
  </si>
  <si>
    <t>PODOPOLAGAČKI RADOVI</t>
  </si>
  <si>
    <t>PODOPOLAGAČKI RADOVI UKUPNO:</t>
  </si>
  <si>
    <t>Obračun po m2 zidnih pločica</t>
  </si>
  <si>
    <t>Obračun po m2 pločica</t>
  </si>
  <si>
    <t>Postavljenje unutarnjih zidnih pločica II klase kao ispune čela gazišta stubišta (priprema za izvođenje reparaturnog morta na svim plohama stubišta). Pločice se polažu s flesibilnim ljepilom na prethodno pripremljenu podlogu. Čela stubišta koja je potrebno "zapuniti" pločicama su visine 13 cm. U stavku uračunati sav potreban rad, keramiku, ljepilo, križiće, fug masu i fugiranje, čišćenje i ostalo do pune gotovosti.</t>
  </si>
  <si>
    <t>Na ovako pripremljenu podlogu polaže se višeslojna fleksibilna PVC podna obloga  antibakterijskih karakteristika, s obaveznim premazom koji pruža trajnu zaštitu i otpornost na kiseline i lužine čime se značajno smanjuje troškove čišćenja i održavanja (podna obloga se nikad ne lašti). 
Traženo: 80% udio bio, mineralnog i recikliranog sadržaja, klasa protukliznosti R10, postojanost boja &gt;6 stupnjeva, otpornost na kotačiće namještaja, otpornost na kemijske proizvode, otpornost na abraziju, antibakterijsko djelovanje, izjava o svojstima, polaganje od strane ovlaštenog podopolagača. U stavku je uključena i izrada holkera na sudaru s obodnim zidovima u visni 10 cm od traka istovjetnih podnoj oblozi i površinski tretman koji uklanja potrebu za laštenjem. Obračun po m2 izvedenog gotovog poda.</t>
  </si>
  <si>
    <t>Masa se izljeva na dvije vrste podloga: 
a) na podove s kojih je uklonjen parket i postavljen novi cementni estrih 
b) na postojeći pod od mramornih kamenih ploča. Dopuštene su granične vrijednosti neravnina gotove podloge mjerene na razmaku od 2m – 7mm, 0.20m – 2mm, a dozvoljena vlažnost estriha je maksimalno 2%. Na stubištu se kao podloga za postavljanje obloge izvodi reparaturni mort.</t>
  </si>
  <si>
    <t>Obračun po m2 izvedenog poda.</t>
  </si>
  <si>
    <t>Gletanje svih zidova i stropova s kojih su otučeni slojevi boje i žbuke. U stavku je uključeno i prethodno nanošenje prajmera na dijelovima zidova gdje će to biti potrebno.</t>
  </si>
  <si>
    <t xml:space="preserve">NAPOMENA: Ukoliko se nakon skidanja postojećeg cementnog namaza pokaže da se ne može izvesti estrih debljine minimalno 4cm, primijeniti stavku 2. </t>
  </si>
  <si>
    <t>Uklanjanje sokla od mramornih kamenih ploča visine cca. 10 cm.</t>
  </si>
  <si>
    <t>Obračun po metru dužnom sokla.</t>
  </si>
  <si>
    <t>Demontaža postojećih radijatora zbog obrade zidova koji se nalaze iza radijatora. Demontirane radijatore potrebno je privremeno spremiti na mjesto na kojem neće doći do njihovog oštećenja.</t>
  </si>
  <si>
    <t>Izrada, dobava i montaža jednokrilnih drvenih vrata s nadsvjetlom. Vratno krilo izrađeno je obostrano od MDF drvenih ploča i ispunom od iverice. Dovratnik je ravni obuhvatni izrađen od MDF drvenih ploča. Ostakljenje je dvostrukim IZO staklom. Završna obrada krila i dovratnika je od melaminske folije u bijeloj boji. U jediničnu cijenu uračunati okov, kvake, brave s cilindričnim uloškom, ključ. Vrata izvesti prema općem opisu i shemi u prilogu. Obračun po komadu ugrađenih vrata.</t>
  </si>
  <si>
    <t>Izrada, dobava i montaža jednokrilnih drvenih vrata s nadsvjetlom. Vratno krilo izrađeno je obostrano od MDF drvenih ploča i ispunom od iverice. Dovratnik je ravni obuhvatni izrađen od MDF drvenih ploča. Ostakljenje je dvostrukim IZO staklom. Završna obrada krila i dovratnika je od melaminske folije u boji po izboru investitora. U jediničnu cijenu uračunati okov, kvake, brave s cilindričnim uloškom, ključ. Vrata izvesti prema općem opisu i shemi u prilogu. Obračun po komadu ugrađenih vrata.</t>
  </si>
  <si>
    <r>
      <t>*vrata bez nadsvjetla - do 2m</t>
    </r>
    <r>
      <rPr>
        <vertAlign val="superscript"/>
        <sz val="10"/>
        <rFont val="Frutiger CE Light"/>
        <family val="2"/>
        <charset val="238"/>
      </rPr>
      <t>2</t>
    </r>
    <r>
      <rPr>
        <sz val="10"/>
        <rFont val="Frutiger CE Light"/>
        <family val="2"/>
      </rPr>
      <t xml:space="preserve"> </t>
    </r>
  </si>
  <si>
    <r>
      <t>*vrata s nadsvjetlom i prozor - od 2m</t>
    </r>
    <r>
      <rPr>
        <vertAlign val="superscript"/>
        <sz val="10"/>
        <rFont val="Frutiger CE Light"/>
        <family val="2"/>
      </rPr>
      <t xml:space="preserve">2 </t>
    </r>
    <r>
      <rPr>
        <sz val="10"/>
        <rFont val="Frutiger CE Light"/>
        <family val="2"/>
      </rPr>
      <t>do 5m</t>
    </r>
    <r>
      <rPr>
        <vertAlign val="superscript"/>
        <sz val="10"/>
        <rFont val="Frutiger CE Light"/>
        <family val="2"/>
      </rPr>
      <t>2</t>
    </r>
  </si>
  <si>
    <t>*pločice</t>
  </si>
  <si>
    <t>*sokl</t>
  </si>
  <si>
    <t>POZ 1 - 110 / 282 cm</t>
  </si>
  <si>
    <t>POZ 4 - 110 / 255 cm</t>
  </si>
  <si>
    <t>POZ 5 - 110 / 300 cm</t>
  </si>
  <si>
    <t>POZ 8 - 90 / 255 cm</t>
  </si>
  <si>
    <t>POZ 9 - 90 / 300 cm</t>
  </si>
  <si>
    <t>Izrada, dobava i montaža jednokrilnih drvenih vrata bez nadsvjetka. Vratno krilo izrađeno je obostrano od MDF drvenih ploča i ispunom od iverice. Dovratnik je ravni obuhvatni izrađen od MDF drvenih ploča. Završna obrada krila i dovratnika je od melaminske folije u bijeloj boji. U jediničnu cijenu uračunati okov, kvake, brave s cilindričnim uloškom, ključ. Vrata izvesti prema općem opisu i shemi u prilogu. Obračun po komadu ugrađenih vrata.</t>
  </si>
  <si>
    <t>POZ 7 - 70 / 205 cm</t>
  </si>
  <si>
    <t>Izrada, dobava i montaža trodijelne unutarnje stijene s dvama fiksno ostakljenim prozorima i punim vratima. Stijena je  izrađena od MDF drvenih ploča. Vratno krilo izrađeno je obostrano od MDF drvenih ploča i ispunom od iverice. Ostakljenje prozora je dvostrukim IZO staklom. Završna obrada krila, dovratnika i doprozornika je od melaminske folije u boji po izboru investitora. U jediničnu cijenu uračunati okov, kvake, brave s cilindričnim uloškom, ključ. Vrata izvesti prema općem opisu i shemi u prilogu. Obračun po komadu ugrađenih vrata.</t>
  </si>
  <si>
    <t>POZ 2 - 255 / 255 cm</t>
  </si>
  <si>
    <t>Izrada, dobava i ugradnja drvenih fiksnih unutarnjih prozora između skupnih soba i sanitarnih prostora. Doprozornik je ravni obuhvatni, izrađen od MDF drvenih ploča i ugrađuje se uz rub zida. Završna obrada je od melaminske folije u bijeloj boji. Ostakljenje je dvoslojnim IZO staklom. Prozore izvesti prema općem opisu i shemi u prilogu.</t>
  </si>
  <si>
    <t>POZ 10 - 220 / 190 cm</t>
  </si>
  <si>
    <t>Obračun po metru dužnom izvedenih klupčica.</t>
  </si>
  <si>
    <t xml:space="preserve">Izrada, dobava i ugradnja unutarnje trodijelne stijene izrađene od aluminijskih profila plastificiranih u bijelom tonu. Sastoji se od jednokrilnih punih vrata i dvaju fiksno ostakljenih polja. Ostakljenje izvesti dvoslojnim izolacijskim staklom. Krila komplet s visokokvalitetnim okovom prilagođenim težini i geometriji krila i ručkama za otvaranje.  U jediničnu cijenu uračunati sav rad i materijal do pune gotovosti i funkcionalnosti. Sve prema shemi u prilogu.  </t>
  </si>
  <si>
    <t>POZ 2 - 246 / 300 cm</t>
  </si>
  <si>
    <t>Obračun po komadu radijatora</t>
  </si>
  <si>
    <t>SOBOSLIKARSKI  I LIČILAČKI RADOVI</t>
  </si>
  <si>
    <t>SOBOSLIKARSKI I LIČILAČKI RADOVI UKUPNO:</t>
  </si>
  <si>
    <t>STOLARSKI RADOVI</t>
  </si>
  <si>
    <t>SOBOSLIKARSKI I LIČILAČKI RADOVI</t>
  </si>
  <si>
    <t>VIII</t>
  </si>
  <si>
    <t>*WC za djecu</t>
  </si>
  <si>
    <t>*WC za odrasle</t>
  </si>
  <si>
    <t>*tuš kada za djecu</t>
  </si>
  <si>
    <t>*tuš kada za odrasle</t>
  </si>
  <si>
    <t>Demontaža postojećih elektroinstalaterskih elemenata, prekidača i utičnica. Obračun po komadu demontiranog elementa.</t>
  </si>
  <si>
    <t>Uklanjanje dijela postojećih slojeva poda na kojima se kao završni slojevi nalaze parket ili keramičke pločice. U prizemlju do sloja perlit betona, a na katu do sloja armiranobetonske ploče. Obračun po m2 podne površine.</t>
  </si>
  <si>
    <t>Postavljanje unutarnjh podnih gres pločica I klase u boji po izboru investitora, dimenzija 60 x 60 cm, protukliznosti R10. Pločice se polažu s flesibilnim ljepilom na prethodno pripremljenu podlogu. Na spojevima keramičke podne obloge za drugim vrstama podnih obloga ugraditi aluminijski profil. U cijenu stavke uračunati kitanje spojeva pločice i zida kitom u boji fug mase. U stavku uračunati sav potreban rad, keramiku, ljepilo, križiće, fug masu i fugiranje u boji prema izboru investitora, čišćenje poslije fugiranja i ostalo do pune gotovosti. Stavka uključuje i izradu sokla visine 10 cm na mjestima gdje se na zidu ne izvode pločice.</t>
  </si>
  <si>
    <t xml:space="preserve">Dobava i postava lijepljenjem PVC podne obloge debljine 2,0 mm, u tonu prema izboru investitora. U stavku je uključeno nanošenje protuprašnog premaza i izrada izravnavajućeg sloja masom za izravnanje u debljini od 1 do 3 mm, na suhu, čvrstu i ravnu podlogu  kao i izrada reparaturnog morta. </t>
  </si>
  <si>
    <t>POZ 6 - 80 / 205 cm</t>
  </si>
  <si>
    <t>Izrada, dobava i montaža jednokrilnih drvenih vrata. Vratno krilo izrađeno je obostrano od MDF drvenih ploča i ispunom od iverice. Dovratnik je ravni obuhvatni izrađen od MDF drvenih ploča. Dovratnik je visine zida 133 cm, a vratno krilo je visine 100 cm i odignuto je od poda za 12 cm. Završna obrada krila i dovratnika je od melaminske folije u bijeloj boji. U jediničnu cijenu uračunati okov, kvake, brave s cilindričnim uloškom, ključ. Vrata izvesti prema općem opisu i shemi u prilogu. Obračun po komadu ugrađenih vrata.</t>
  </si>
  <si>
    <t>POZ 11 - 75 / 133 cm</t>
  </si>
  <si>
    <t>UNUTARNJE UREĐENJE</t>
  </si>
  <si>
    <t>PDV (0%)</t>
  </si>
  <si>
    <t>UKUPNO RADOVI S 25% PDV-a</t>
  </si>
  <si>
    <t>UKUPNO RADOVI S 0% PDV-a</t>
  </si>
  <si>
    <t>SVEUKUPNO VRIJEDNOST RADOVA BEZ PDV-a</t>
  </si>
  <si>
    <t>SVEUKUPNO VRIJEDNOST RADOVA S PDV-om</t>
  </si>
  <si>
    <t>Postavljenje unutarnjih zidnih pločica I klase u bojama po izboru investitora, dimenzija 60 x 30 cm. Pločice se polažu s flesibilnim ljepilom na prethodno pripremljenu podlogu. Pločice se postavljaju do visine 145 cm, 190 cm i  210 cm prema shemi u nacrtu. U cijenu stavke uračunati kitanje spojeva pločice i zida kitom u boji fug mase. U stavku uračunati sav potreban rad, keramiku, ljepilo, križiće, fug masu i fugiranje, čišćenje i ostalo do pune gotovosti.</t>
  </si>
  <si>
    <t>Dobava materijala i dvokratno bojanje žbukanih i gletanih zidova. Boja se poludisperzivnom dominanatno bijelom bojom. U cijenu uključena sva priprema podloge za bojanje, zaštita ugrađene stolarije, premaz emulzijom, radna skela, čišćenje po završetku. Sve špalete uračunati u jediničnu cijenu stavke. Obračun po m2 ličene površine.</t>
  </si>
  <si>
    <t xml:space="preserve">Dobava materijala i bojanje radijatora uljanom bijelom bojom. U cijenu uključena kompletna priprema za bojanje, skidanje postojeće boje i nanošenje pripremne emulzije. </t>
  </si>
  <si>
    <t>RADOVI UNUTARNJEG UREĐENJA- REKAPITULACIJA</t>
  </si>
  <si>
    <t xml:space="preserve"> RADOVI UNUTARNJEG UREĐENJA UKUPNO:</t>
  </si>
  <si>
    <t>Prije davanja ponude investitor će omogućiti uvid na licu mjesta.</t>
  </si>
  <si>
    <t>Troškovnikom je definirana minimalna kvaliteta materijala i opreme. Izvođač je dužan ugraditi materijal i opremu koji minimalno zadovoljavaju opis troškovničke stavke i kvalitetniju pri čemu ne može potraživati dodatna sredstva.</t>
  </si>
  <si>
    <r>
      <t>Obračun po komadu</t>
    </r>
    <r>
      <rPr>
        <vertAlign val="subscript"/>
        <sz val="10"/>
        <rFont val="Frutiger CE Light"/>
        <family val="2"/>
        <charset val="238"/>
      </rPr>
      <t xml:space="preserve"> .</t>
    </r>
  </si>
  <si>
    <r>
      <t>Obračun po m</t>
    </r>
    <r>
      <rPr>
        <sz val="10"/>
        <rFont val="Calibri"/>
        <family val="2"/>
      </rPr>
      <t>²</t>
    </r>
    <r>
      <rPr>
        <sz val="10"/>
        <rFont val="Frutiger CE Light"/>
        <family val="2"/>
      </rPr>
      <t xml:space="preserve"> tlocrtne površine.</t>
    </r>
  </si>
  <si>
    <r>
      <t>Obračun po m</t>
    </r>
    <r>
      <rPr>
        <vertAlign val="superscript"/>
        <sz val="10"/>
        <rFont val="Times New Roman"/>
        <family val="1"/>
        <charset val="238"/>
      </rPr>
      <t>2</t>
    </r>
    <r>
      <rPr>
        <sz val="10"/>
        <rFont val="Times New Roman"/>
        <family val="1"/>
        <charset val="238"/>
      </rPr>
      <t xml:space="preserve"> </t>
    </r>
    <r>
      <rPr>
        <sz val="10"/>
        <rFont val="Frutiger CE Light"/>
        <family val="2"/>
        <charset val="238"/>
      </rPr>
      <t>tlocrtne površine.</t>
    </r>
  </si>
  <si>
    <t>Dobava i postavljanje  tvrdih ploča od kamene vune: gustoća materijala max. λ=0,038 W/mk. U cijeni je uračunat sav potreban materijal, dobava, prijevoz do mjesta ugradbe, sredstva i rad.</t>
  </si>
  <si>
    <t>TI na nadstrešnicama iznad glavnog ulaza i sporednog ulaza d=5 cm</t>
  </si>
  <si>
    <t>Radove izvoditi u svemu prema smjernicama o primjeni propisanima od strane proizvođača materijala. Kvalitetu ugrađene hidroizolacije dokazati provedbom vodene probe u trajanju od najmanje 24 sata. Cijenu vodene probe uračunati u stavku.</t>
  </si>
  <si>
    <r>
      <t>Obračun po m</t>
    </r>
    <r>
      <rPr>
        <vertAlign val="superscript"/>
        <sz val="10"/>
        <rFont val="Times New Roman"/>
        <family val="1"/>
        <charset val="238"/>
      </rPr>
      <t>2</t>
    </r>
    <r>
      <rPr>
        <sz val="10"/>
        <rFont val="Frutiger CE Light"/>
        <family val="2"/>
      </rPr>
      <t xml:space="preserve"> tlocrtne površine.</t>
    </r>
  </si>
  <si>
    <t>Obračun po m² lima izvedene lajsne i kutnika.</t>
  </si>
  <si>
    <r>
      <t>Dobava materijala i ugradnja zaštitnog, mehanički i toplinski očvrsnutog platna na bazi mješavine vlakana od regenerata poliestera i polipropilena debljine 4 mm</t>
    </r>
    <r>
      <rPr>
        <sz val="10"/>
        <color indexed="8"/>
        <rFont val="Arial"/>
        <family val="2"/>
        <charset val="238"/>
      </rPr>
      <t>.</t>
    </r>
  </si>
  <si>
    <r>
      <t>Drenažno-akumulacijski termoplastični panel za ozelenjene krovove i hodna prometna područja izrađen je na bazi HDPE. Panel je debljine 1,2 mm s čepovima visine 20 mm, volumena 10l/m2 vode (</t>
    </r>
    <r>
      <rPr>
        <sz val="10"/>
        <rFont val="Aptos Narrow"/>
        <family val="2"/>
      </rPr>
      <t>±</t>
    </r>
    <r>
      <rPr>
        <sz val="10"/>
        <rFont val="Frutiger CE Light"/>
        <family val="2"/>
      </rPr>
      <t xml:space="preserve">10%), do 2/5 punjen šljunkom. </t>
    </r>
  </si>
  <si>
    <t>Dobava materijala i ugradnja filterskog sloja za ekstenzivno i intenzivno ozelenjavanje krovova, sirovina PES/PP vodonepropusnosti min. 0,11 m/s.</t>
  </si>
  <si>
    <t>Obračun po m² tlocrtne površine.</t>
  </si>
  <si>
    <t>Dobava i razastriranje kamenih oblutaka granulacije 16-32 mm u sloju od 8 cm na dijelove ravnog ozelenjenog krova uz atike. Nasipavanje se izvodi u širini od 30 cm od ruba atike. Moguće je koristiti i kamen koji se skida s postojećeg krova.</t>
  </si>
  <si>
    <t>Izvedba toplinske izolacije fasadnih zidova sustavom "ETICS" s izolacijskim pločama kamene vune za kontaktne fasade (max. λ=0,035 W/mk).</t>
  </si>
  <si>
    <t>Postavljanje novih vanjskih klupčica od aluminijskog plastificiranog lima d=0,70 mm  u boji po aluminijske bravarije (RAL 7012) s aluminijskim plastificiranim bočnim čepovima u istoj boji kao i klupčice.  Klupčice moraju biti otporne  na povišenu temperaturu, vlagu, sunčevu svjetlost i ogrebotine. Stavka uključuje rad, osnovni i pomoćni materijal i montažu novih aluminijskih prozorskih klupčica. Sve izvesti prema pravilima struke i po uputi proizvođača.</t>
  </si>
  <si>
    <t>širina klupčice preko 50 cm</t>
  </si>
  <si>
    <t>širina klupčice od 40 do 50 cm</t>
  </si>
  <si>
    <t>širina klupčice do 40 cm</t>
  </si>
  <si>
    <r>
      <t>Stalak je ukupne dužine 2,80 m (</t>
    </r>
    <r>
      <rPr>
        <sz val="10"/>
        <rFont val="Aptos Narrow"/>
        <family val="2"/>
      </rPr>
      <t>±</t>
    </r>
    <r>
      <rPr>
        <sz val="10"/>
        <rFont val="Frutiger CE Light"/>
        <family val="2"/>
      </rPr>
      <t>10%). Sastoji se od dva betonska slobodnostojeća nosača dimenzija 40/40 cm sa zaobljenom vrhom (polukugla) i čelične pocinčane spiralne cijevi pričvršćene na betonske nosače. Betonski nosači završno su obrađeni kulir sitnim kamenom.</t>
    </r>
  </si>
  <si>
    <t>Dobava i ugradnja čeličnih penjalica za izlaz na ravni krov dimenzija 475/50 cm. Kostur penjalica izrađen je od kvadratnih čeličnih cijevi 40/40mm koji se pričvršćuje u zid. Šipke za penjalice su od čeličnih cijevi promjera 10mm i vare se na kostur na razmaku od 30cm. Leđobran izvesti od plošnog čelika 40/5mm. Penjalice bojati temeljnom bojom i dva puta završnom bojom u RAL- 7012.</t>
  </si>
  <si>
    <t>Uklanjanje sloja perlit betona debljine 10cm na dijelu prizemlja na kojem je kao završni sloj izveden parket ili keramičke pločice.</t>
  </si>
  <si>
    <t>Obračun po m2 podne površine</t>
  </si>
  <si>
    <t>Uklanjanje sloja bitumenske ljepenke koja se nalazi ispod sloja perlit betona predviđenog za uklanjanje. Površina betonske podloge na kojoj je izvedena hidroizolacija mora nakon uklanjanja biti potpuno očišenja bez vidljivih tragova ljepenke.</t>
  </si>
  <si>
    <t>* umivaonik</t>
  </si>
  <si>
    <t>* WC školjka</t>
  </si>
  <si>
    <t>* tuš kada</t>
  </si>
  <si>
    <r>
      <t>* stijena - od 5m</t>
    </r>
    <r>
      <rPr>
        <vertAlign val="superscript"/>
        <sz val="10"/>
        <rFont val="Frutiger CE Light"/>
        <family val="2"/>
        <charset val="238"/>
      </rPr>
      <t>2</t>
    </r>
    <r>
      <rPr>
        <sz val="10"/>
        <rFont val="Frutiger CE Light"/>
        <family val="2"/>
      </rPr>
      <t xml:space="preserve"> do 10m</t>
    </r>
    <r>
      <rPr>
        <vertAlign val="superscript"/>
        <sz val="10"/>
        <rFont val="Frutiger CE Light"/>
        <family val="2"/>
        <charset val="238"/>
      </rPr>
      <t>2</t>
    </r>
  </si>
  <si>
    <t xml:space="preserve"> * zidne keramičke pločice 2cm</t>
  </si>
  <si>
    <t xml:space="preserve"> * keramičke pločice 2cm i cementni namaz 2cm</t>
  </si>
  <si>
    <t xml:space="preserve"> * parket 2cm i cementni namaz 2cm</t>
  </si>
  <si>
    <t>Demontaža postojećih postojeće ograde stubišta zbog obrade zidova koji se nalaze iza ograde. Demontirane ograde potrebno je privremeno spremiti na mjesto na kojem neće doći do njihovog oštećenja.</t>
  </si>
  <si>
    <t xml:space="preserve">8. </t>
  </si>
  <si>
    <t xml:space="preserve">9. </t>
  </si>
  <si>
    <t xml:space="preserve">10. </t>
  </si>
  <si>
    <t>* zidovi</t>
  </si>
  <si>
    <t>* stropovi</t>
  </si>
  <si>
    <t>* prekidači i utičnice</t>
  </si>
  <si>
    <t>Izvedba cementog estriha armiranog staklenim mikrovlaknima u sloju debljine 4,0 cm kao podloge za izvedbu poda od PVC podne obloge na katu.</t>
  </si>
  <si>
    <t>Izvedba cementog estriha armiranog staklenim mikrovlaknima u sloju debljine 6,0 cm kao podloge za izvedbu poda od PVC podne obloge na prizemlju.</t>
  </si>
  <si>
    <t>Estrih se izvodi od morta pripremljenog od sipine granulacije 0-4mm, marke C25/30, proizveden mješalicom s prirodnim mješanjem. Površina mora biti horizontalna i dobro zaglađena.</t>
  </si>
  <si>
    <t>U stavci je i odvajajući sloj stiropora debljine 2cm uz zidove te održavanje estriha nakon izvedbe u trajanju od 3 dana tako da se prekrije netkanim geotekstilom i održava u vlažnom stanju.</t>
  </si>
  <si>
    <t>Izvedba cementog estriha armiranog staklenim mikrovlaknima u sloju debljine 5,0 cm kao podloge za izvedbu poda od keramičkih pločica na prizemlju.</t>
  </si>
  <si>
    <t>Obračun po m2 površine zida</t>
  </si>
  <si>
    <t>Dobava i montaža suhog estriha od gipskartonskih ploča kao podloge za izvedbu poda na kojima je predviđeno ljepljenje keramičkih pločica. Estrih se izrađuje od dvoslojnih ploča debljine 12,5mm na prethodno poravnatu podlogu. Ploče se međusobno lijepe i pričvršćuju čeličnim klamicama. Ploče su dimenzija 125x90cm, a postavljaju se s križnim slojevima. Uz sve zidove se prije postavljanja ploča postavljaju rubne trake od mineralne vune. Sve izvesti prema uputama i tehnologiji proizvođača sustava. U cijeni je sav potreban rad i materijal, rubna traka od mineralne vune i nasip za izravnavanje podloge istog sustava, do pune funkcionalne gotovosti.</t>
  </si>
  <si>
    <t>* podna obloga položena na estrih</t>
  </si>
  <si>
    <t>* podna obloga položena na kamene ploče</t>
  </si>
  <si>
    <t>* podna obloga položena na čela, gazišta i podeste stubišta</t>
  </si>
  <si>
    <t>Obračun po m2 tlocrtne površine</t>
  </si>
  <si>
    <t xml:space="preserve">Izvedba bitumenske hidroizolacije poda prizemlja na dijelovima s kojih je uklonjena. Radove izvesti u svemu prema uputama proizvođača. Jediničnom cijenom je obuhvaćeno čišćenje prašine, uklanjanje eventualnih opasnih izbočenja, preklopi te sav drugi potreban rad i materijal do pune gotovosti. Posebnu pažnju obratiti na izvedbu spojeva, preklopa, prijelaza i završetaka uz upute proizvođača izolacijskih slojeva. </t>
  </si>
  <si>
    <t>Dobava i postavljanje toplinske izolacije poda prizemlja na dijelovima na kojima je izvedena nova bitumenska hidroizolacija. Koristiti EPS 100, debljine d=80 mm iznad kojeg se izvodi PE folija. Materijal ugraditi prema uputama proizvođača i pravilima struke.  Obračun po m² kompletno izvedene izolacije i PE folije. 
Obračun po m2 tlocrtne površine</t>
  </si>
  <si>
    <t>* EPS 100, d=8cm</t>
  </si>
  <si>
    <t>* PE folija</t>
  </si>
  <si>
    <t xml:space="preserve">Montaža postojeće demontirane ograde stubišta nakon obrade zidova koji se nalaze iza ograde. </t>
  </si>
  <si>
    <t xml:space="preserve">Montaža postojećih demontiranih radijatora nakon obrade zidova koji se nalaze iza radijatora. </t>
  </si>
  <si>
    <t xml:space="preserve">Ponuđač može izvršiti pregled budućeg gradilišta kako bi ponuđena cijena obuhvaćala sve troškove izvedbe radova što će biti omogućeno od strane investitora. 
Ponuđač je dužan proučiti ponudbenu dokumentaciju te u slučaju nejasnoća ili grešaka dostaviti upit investitoru. 
Nakon dovršenja gradnje Izvoditelj će predati posve uređeno gradilište i okolinu građevine predstavniku Investitora uz prisutnost Projektanta. 
Obveza Izvoditelja je na propisan način zbrinuti višak materijala  što je obuhvaćeno jediničnim cijenama Troškovnika. 
Ta obveza također podrazumijeva pronalaženje lokacija odlagališta, izradu projekta njihova uređenja te pribavljanje pripadajućih suglasnosti nadležnih institucija, Nadzora, Glavnog projektanta i Investitora. </t>
  </si>
  <si>
    <t>Ra˃80, 4000 K, min. IP 40, svjetiljka mora imati  ENEC certifikat ili jednakovrijedno</t>
  </si>
  <si>
    <r>
      <t>Tehnička specifikacija  materijala i radnog vremena</t>
    </r>
    <r>
      <rPr>
        <sz val="10"/>
        <color theme="1"/>
        <rFont val="Frutiger CE Light"/>
        <family val="2"/>
      </rPr>
      <t xml:space="preserve"> za izradu elektrotehničkih instalacija fotonaponske elektrane. </t>
    </r>
  </si>
  <si>
    <t>A FOTONAPONSKA OPREMA UKUPNO:</t>
  </si>
  <si>
    <r>
      <rPr>
        <b/>
        <sz val="10"/>
        <color theme="1"/>
        <rFont val="Frutiger CE Light"/>
        <family val="2"/>
      </rPr>
      <t>Razdjelni DC ormar,</t>
    </r>
    <r>
      <rPr>
        <sz val="10"/>
        <color theme="1"/>
        <rFont val="Frutiger CE Light"/>
        <family val="2"/>
      </rPr>
      <t xml:space="preserve"> metalni, 1 vrata, čelični lim s pocinčanom montažnom pločom, brava s dvostrukim zaključavanjem, 1x prirubnica (dimenzije prije narudžbe provjeriti po slaganju svih elemenata te uz rezervni slobodni prostor 30 %), u stupnju zaštite IP 65. Oznaku razdjelnika, natpise na vratima, izvode kabela iz ormara prema strujnim krugovima izvesti na graviranim plastičnim pločicama, a svu opremu u razdjelniku označiti trajnim oznakama prema jednopolnoj shemi sukladno tehničkom opisu. Ormar zaštititi ličenjem ili plastificiranjem. U ormar isporučiti i ugraditi opremu koja je dana jednopolnom shemom. </t>
    </r>
  </si>
  <si>
    <r>
      <rPr>
        <b/>
        <sz val="10"/>
        <color theme="1"/>
        <rFont val="Frutiger CE Light"/>
        <family val="2"/>
      </rPr>
      <t>Odvodnik prenapona</t>
    </r>
    <r>
      <rPr>
        <sz val="10"/>
        <color theme="1"/>
        <rFont val="Frutiger CE Light"/>
        <family val="2"/>
      </rPr>
      <t xml:space="preserve"> klase B/C ,4P, 12,5kA/1000VDC</t>
    </r>
  </si>
  <si>
    <t>B DC ORMAR UKUPNO:</t>
  </si>
  <si>
    <r>
      <rPr>
        <b/>
        <sz val="10"/>
        <color theme="1"/>
        <rFont val="Frutiger CE Light"/>
        <family val="2"/>
      </rPr>
      <t>AC razvodni ormar</t>
    </r>
    <r>
      <rPr>
        <sz val="10"/>
        <color theme="1"/>
        <rFont val="Frutiger CE Light"/>
        <family val="2"/>
      </rPr>
      <t xml:space="preserve">, metalni, 1 vrata, čelični lim s pocinčanom montažnom pločom, brava s dvostrukim zaključavanjem, 1x prirubnica (dimenzije prije narudžbe provjeriti po slaganju svih elemenata te uz rezervni slobodni prostor 30 %), u stupnju zaštite IP 65. Oznaku razdjelnika, natpise na vratima, izvode kabela iz ormara prema strujnim krugovima izvesti na graviranim plastičnim pločicama, a svu opremu u razdjelniku označiti trajnim oznakama prema jednopolnoj shemi sukladno tehničkom opisu. Ormar zaštititi ličenjem ili plastificiranjem. U ormar isporučiti i ugraditi opremu koja je dana jednopolnom shemom. </t>
    </r>
  </si>
  <si>
    <t>C AC RAZVODNI ORMAR UKUPNO:</t>
  </si>
  <si>
    <r>
      <rPr>
        <b/>
        <sz val="10"/>
        <color theme="1"/>
        <rFont val="Frutiger CE Light"/>
        <family val="2"/>
      </rPr>
      <t>Kabelska instalacija.</t>
    </r>
    <r>
      <rPr>
        <sz val="10"/>
        <color theme="1"/>
        <rFont val="Frutiger CE Light"/>
        <family val="2"/>
      </rPr>
      <t xml:space="preserve"> Isporučiti i položiti, slijedeće tipove vodiča i kabela s razvodnim kutijama, komplet sa spajanjem u razvodnim kutijama, žlijebljenjem i građevinskom sanacijom žlijeba nakon polaganja kabela:       
</t>
    </r>
  </si>
  <si>
    <r>
      <rPr>
        <b/>
        <sz val="10"/>
        <color theme="1"/>
        <rFont val="Frutiger CE Light"/>
        <family val="2"/>
      </rPr>
      <t>DC kabel</t>
    </r>
    <r>
      <rPr>
        <sz val="10"/>
        <color theme="1"/>
        <rFont val="Frutiger CE Light"/>
        <family val="2"/>
      </rPr>
      <t xml:space="preserve">  PV1-F 4 mm²</t>
    </r>
  </si>
  <si>
    <r>
      <rPr>
        <b/>
        <sz val="10"/>
        <color theme="1"/>
        <rFont val="Frutiger CE Light"/>
        <family val="2"/>
      </rPr>
      <t xml:space="preserve">Napojni kabel </t>
    </r>
    <r>
      <rPr>
        <sz val="10"/>
        <color theme="1"/>
        <rFont val="Frutiger CE Light"/>
        <family val="2"/>
      </rPr>
      <t>P/F 16mm²   (crna)</t>
    </r>
  </si>
  <si>
    <r>
      <rPr>
        <b/>
        <sz val="10"/>
        <color theme="1"/>
        <rFont val="Frutiger CE Light"/>
        <family val="2"/>
      </rPr>
      <t xml:space="preserve">Kabel za uzemljenje </t>
    </r>
    <r>
      <rPr>
        <sz val="10"/>
        <color theme="1"/>
        <rFont val="Frutiger CE Light"/>
        <family val="2"/>
      </rPr>
      <t>metalnih masa P/F 16mm²   (žuto-zelena)</t>
    </r>
  </si>
  <si>
    <r>
      <rPr>
        <b/>
        <sz val="10"/>
        <color theme="1"/>
        <rFont val="Frutiger CE Light"/>
        <family val="2"/>
      </rPr>
      <t xml:space="preserve">Konektori MC4 </t>
    </r>
    <r>
      <rPr>
        <sz val="10"/>
        <color theme="1"/>
        <rFont val="Frutiger CE Light"/>
        <family val="2"/>
      </rPr>
      <t xml:space="preserve"> (muški + ženski)</t>
    </r>
  </si>
  <si>
    <r>
      <rPr>
        <b/>
        <sz val="10"/>
        <color theme="1"/>
        <rFont val="Frutiger CE Light"/>
        <family val="2"/>
      </rPr>
      <t>NYY</t>
    </r>
    <r>
      <rPr>
        <sz val="10"/>
        <color theme="1"/>
        <rFont val="Frutiger CE Light"/>
        <family val="2"/>
      </rPr>
      <t xml:space="preserve"> 5x16 mm²</t>
    </r>
  </si>
  <si>
    <r>
      <rPr>
        <b/>
        <sz val="10"/>
        <color theme="1"/>
        <rFont val="Frutiger CE Light"/>
        <family val="2"/>
      </rPr>
      <t>Pocinčana metalna kanalica s poklopcem</t>
    </r>
    <r>
      <rPr>
        <sz val="10"/>
        <color theme="1"/>
        <rFont val="Frutiger CE Light"/>
        <family val="2"/>
      </rPr>
      <t>. PKU100 x 50. Stavka uključuje potreban montažni pribor, koljena, pripadajući poklopac kabel kanala, kabelske pregrade, uvodnice na mjestima izlaza kabela iz regala te sav potreban pribor za spajanje. IP 40, IK 08.</t>
    </r>
  </si>
  <si>
    <t xml:space="preserve">D KABELSKA INSTALACIJA UKUPNO:       
</t>
  </si>
  <si>
    <r>
      <t xml:space="preserve">Nosiva konstrukcija FN panela. </t>
    </r>
    <r>
      <rPr>
        <sz val="10"/>
        <color theme="1"/>
        <rFont val="Frutiger CE Light"/>
        <family val="2"/>
      </rPr>
      <t>Prilagođena tipu pokrova i broju panela.</t>
    </r>
  </si>
  <si>
    <r>
      <rPr>
        <b/>
        <sz val="10"/>
        <color theme="1"/>
        <rFont val="Frutiger CE Light"/>
        <family val="2"/>
      </rPr>
      <t>Aluminijska šina</t>
    </r>
    <r>
      <rPr>
        <sz val="10"/>
        <color theme="1"/>
        <rFont val="Frutiger CE Light"/>
        <family val="2"/>
      </rPr>
      <t xml:space="preserve"> - prilagođena za montiranje FN panela</t>
    </r>
  </si>
  <si>
    <r>
      <rPr>
        <b/>
        <sz val="10"/>
        <color theme="1"/>
        <rFont val="Frutiger CE Light"/>
        <family val="2"/>
      </rPr>
      <t>Nosači</t>
    </r>
    <r>
      <rPr>
        <sz val="10"/>
        <color theme="1"/>
        <rFont val="Frutiger CE Light"/>
        <family val="2"/>
      </rPr>
      <t xml:space="preserve"> prilagođeni pokrovu, izrađeni od materijala otpornog na koroziju - spoj na krovnu podkonstruciju</t>
    </r>
  </si>
  <si>
    <r>
      <rPr>
        <b/>
        <sz val="10"/>
        <color theme="1"/>
        <rFont val="Frutiger CE Light"/>
        <family val="2"/>
      </rPr>
      <t>Rubni prihvatnici</t>
    </r>
    <r>
      <rPr>
        <sz val="10"/>
        <color theme="1"/>
        <rFont val="Frutiger CE Light"/>
        <family val="2"/>
      </rPr>
      <t xml:space="preserve"> panela</t>
    </r>
  </si>
  <si>
    <r>
      <rPr>
        <b/>
        <sz val="10"/>
        <color theme="1"/>
        <rFont val="Frutiger CE Light"/>
        <family val="2"/>
      </rPr>
      <t xml:space="preserve">Centralni prihvatnici </t>
    </r>
    <r>
      <rPr>
        <sz val="10"/>
        <color theme="1"/>
        <rFont val="Frutiger CE Light"/>
        <family val="2"/>
      </rPr>
      <t>panela</t>
    </r>
  </si>
  <si>
    <t xml:space="preserve">E NOSIVA KONSTRUKCIJA FN PANELA UKUPNO: </t>
  </si>
  <si>
    <r>
      <rPr>
        <b/>
        <sz val="10"/>
        <color theme="1"/>
        <rFont val="Frutiger CE Light"/>
        <family val="2"/>
      </rPr>
      <t>Izrada dokumentacije za puštanje u pogon</t>
    </r>
    <r>
      <rPr>
        <sz val="10"/>
        <color theme="1"/>
        <rFont val="Frutiger CE Light"/>
        <family val="2"/>
      </rPr>
      <t xml:space="preserve">
• Elaborat utjecaja elektrane na mrežu
• Elaborat podešenja zaštite
• Plan i program ispitivanja elektrane u probnom radu (PPI) sukladno pravilima HEP-a te usklađivanje PPI sa lokalnim HEP ODS
- uključuje trošak izdavanja podataka o mreži
- uključuje trošak svih potrebnih revizija do usuglašavanja elaborata</t>
    </r>
  </si>
  <si>
    <r>
      <rPr>
        <b/>
        <sz val="10"/>
        <color theme="1"/>
        <rFont val="Frutiger CE Light"/>
        <family val="2"/>
      </rPr>
      <t>Ispitivanja i mjerenja</t>
    </r>
    <r>
      <rPr>
        <sz val="10"/>
        <color theme="1"/>
        <rFont val="Frutiger CE Light"/>
        <family val="2"/>
      </rPr>
      <t xml:space="preserve">
• Ispitivanje sunčane elektrane sukladno PPI i izrada izvješća
• Mjerenje kvalitete električne energije 7+7 dana i izvješće
• Beznaponska i naponska mjerenja i izdavanje atesta</t>
    </r>
  </si>
  <si>
    <r>
      <rPr>
        <b/>
        <sz val="10"/>
        <color theme="1"/>
        <rFont val="Frutiger CE Light"/>
        <family val="2"/>
      </rPr>
      <t>Oznaka upozorenja</t>
    </r>
    <r>
      <rPr>
        <sz val="10"/>
        <color theme="1"/>
        <rFont val="Frutiger CE Light"/>
        <family val="2"/>
      </rPr>
      <t>. Dobava i postavljanje pločice s natpisom "OPREZ: fotonaponska elektrana na objektu, visoki istosmjerni napon 1000V kod danjeg svjetla." Natpis je potrebnoizraditi jednostavnim i čitkim fontomna latiničnom pismu.</t>
    </r>
  </si>
  <si>
    <t>*umivaonik za djecu širine 50cm</t>
  </si>
  <si>
    <t>*umivaonik za odrasle širine 60cm</t>
  </si>
  <si>
    <t>Nabava, doprema i montaža  keramičkog umivaonika za djecu predškolske i jasličke dobi i za odrasle osobe 1. klase.
Stavkom je obuhvaćen spoj na instalaciju vodovoda i kanalizacije, ispitivanje, te sav potreban pribor i materijal za navedene radnje. 
Obračun po komadu montiranog umivaonika</t>
  </si>
  <si>
    <t>Nabava, doprema i montaža kompletnog keramičkog WC-a za djecu predškolske i jasličke dobi i za odrasle osobe.
Stavkom je obuhvaćen spoj na instalaciju vodovoda i kanalizacije, ispitivanje, te sav potreban pribor i materijal za navedene radnje kao i pripadajuća daska s poklopcem.
Obračun po komadu montiranog WC-a</t>
  </si>
  <si>
    <t>Nabava, doprema i montaža akrilne tuš kade za djecu predškolske i jasličke dobi i odrasle osobe dimenzija 90/90 cm zajedno sa odljevnom garniturom za spajanje na kanalizaciju uključujući sifon za tuševe. 
U cijenu obračunato brtvljenje trajnoelastičnim kitom,ugradnja lajsni za brtvljenje, obračunato fiksiranje kade za zid i pod.
Stavkom je obuhvaćena spoj na instalaciju vodovoda i kanalizacije, ispitivanje, te sav potreban pribor i materijal za navedene radnje.. 
Obračun po komadu kompletno montirane tuš kade.</t>
  </si>
  <si>
    <t>R. b.</t>
  </si>
  <si>
    <t>Cijena za svaku točku ovog troškovnika podrazumijeva dobavu, montažu, spajanje, te dovođenje u stanje potpune funkcionalnosti, ukoliko nije predviđeno posebnom stavkom.</t>
  </si>
  <si>
    <t>Podrazumjeva se da je u cijeni ukalkuliran trošak skela, za montažu na visini i viljuškara ili dizalica za istovar i postavljanje teške opreme na mjesto montaže, ukoliko nije predviđeno zasebnim stavkama.</t>
  </si>
  <si>
    <t>Prije narudžbe količina materijala čija se karakteristična veličina izražava u m, m2, m3 ili kg, izvođač je dužan provjeriti narudžbene količine na osnovu stvarnih izmjera i ili nacrtni dijelova projekta.</t>
  </si>
  <si>
    <t>S izvođačima radova definiranim drugim projektima, izvođač radova po ovom projektu, mora uskladiti redoslijed izvođenja radova, kako ne bi došlo do preklapanja s trasama drugih instalacija i položajima opreme. Sva eventualna neusklađena izvođač je dužan o svom trošku otkloniti.</t>
  </si>
  <si>
    <t>Ukoliko je za izvođenje pojedinih radova potrebna izrada radioničkih nacrta, podrazumijeva se da su troškovi njene izrade ukalkulirani stavkama troškovnika za te radove.</t>
  </si>
  <si>
    <t>Davanjem ponude smatra se da je ponuđač, na što ima pravo, pregledao cjelokupnu projektnu dokumentaciju (nacrtni i tekstualni dio) čiji je ovaj troškovnik dio.</t>
  </si>
  <si>
    <r>
      <t xml:space="preserve">Količine i dimenzije proizvoda mogu odstupati </t>
    </r>
    <r>
      <rPr>
        <b/>
        <sz val="12"/>
        <rFont val="Calibri"/>
        <family val="2"/>
      </rPr>
      <t>±</t>
    </r>
    <r>
      <rPr>
        <b/>
        <sz val="12"/>
        <rFont val="Calibri"/>
        <family val="2"/>
        <scheme val="minor"/>
      </rPr>
      <t>10% od navedenog  u troškovniku.</t>
    </r>
  </si>
  <si>
    <t>Nadzorni inženjer je dužan upoznati vlasnika odnosno korisnika građevine, s opremom i dijelovima instalacija postojeće kotlovnice koji se trajno uklanjaju iz upotrebe, kako bi vlasnik mogao pravovremeno poduzeti aktivnosti oko eventualno potrebe njihova rashoda ili preuzimanja radi daljnjeg korištenja.</t>
  </si>
  <si>
    <t>Od postojećih instalacija i opreme u kotlovnice ostati će u daljnjoj upotrebi:
- cirkulacijska pumpa Grundfos
- centrala plinodetekcije
- vatrogasni aparati</t>
  </si>
  <si>
    <t xml:space="preserve">Zatvaranje instalacije plina, ispuštanje plina iz instalacije, rezanje cijevi, demontaža jednog dijela mjerenog dijela plinske instalacije (20m - unutar kotlovnice i stana domara) i plinske rampe.
U cijenu uključiti transport demontirane opreme na skladište investitora udaljeno od objekta max. 20km ili na deponiju (trošak deponiranja uključen), s izradom liste demontirane opreme.
Obračun komplet za navedene radove.
</t>
  </si>
  <si>
    <t xml:space="preserve">Demontaža slijedeće opreme unutar stana domara:
- plinski zidni bojler
- zrakodimovod 80/125 L=5,0m
- zaporni ventili na polazu i povratu
- cijevni razvod grijanja
- ostala sitna nespecificirana oprema
U cijenu uključiti transport demontirane opreme na skladište investitora udaljeno od objekta max. 20km ili na deponiju (trošak deponiranja uključen), s izradom liste demontirane opreme.
Obračun komplet za navedene radove.
</t>
  </si>
  <si>
    <t xml:space="preserve">Demontaža slijedeće opreme:
- vanjska split jedinica
- nosač vanjske split jedinice
- unutarnja zidna split jedinica
- cijevni razvod freona i kondenzata
- ostala sitna nespecificirana oprema
U cijenu uključiti trošak prikupljanja radne tvari iz instalacije, te propisno zbrinjavanje.
U cijenu uključiti transport demontirane opreme na skladište investitora udaljeno od objekta max. 20km ili na deponiju (trošak deponiranja uključen), s izradom liste demontirane opreme.
Obračun po kompletu split sustava.
</t>
  </si>
  <si>
    <t xml:space="preserve">Demontaža slijedeće opreme:
- zatvaranje instalacije hladne vode, ispuštanje vode
- električni bojler za PTV volumena 50l do 120l
- ostala sitna nespecificirana oprema
U cijenu uključiti transport demontirane opreme na skladište investitora udaljeno od objekta max. 20km ili na deponiju (trošak deponiranja uključen), s izradom liste demontirane opreme.
Obračun po kompletu električnog bojlera.
</t>
  </si>
  <si>
    <t xml:space="preserve">Demontaža slijedeće opreme:
- zatvaranje instalacije hladne vode, ispuštanje vode
- niskomontažni nadžbukni vodokotlić
- ostala sitna nespecificirana oprema
U cijenu uključiti transport demontirane opreme na skladište investitora udaljeno od objekta max. 20km ili na deponiju (trošak deponiranja uključen), s izradom liste demontirane opreme.
Obračun prema kompletu vodokotlića.
</t>
  </si>
  <si>
    <t xml:space="preserve">Demontaža slijedeće opreme:
- zatvaranje instalacije potrošne vode, ispuštanje vode
- slavine
U cijenu uključiti transport demontirane opreme na skladište investitora udaljeno od objekta max. 20km ili na deponiju (trošak deponiranja uključen), s izradom liste demontirane opreme.
Obračun prema kompletu slavina.
</t>
  </si>
  <si>
    <t>Demontaža postojeće kanalizacijske instalacije.
U stavku uračunati građevinski radovi štemanje zidova i podova.
Komplet obračunati po sanitarnom čvoru.</t>
  </si>
  <si>
    <t>Demontaža postojeće vodovodne instalacije.
U stavku uračunati građevinski radovi štemanje zidova i podova.
Komplet obračunati po sanitarnom čvoru.</t>
  </si>
  <si>
    <t>Odvoz demontirane opreme na deponij, sve u cijeni stavke.</t>
  </si>
  <si>
    <t>Čelične cijevi izrađene prema DIN 2448, ili jednako vrijedno, materijal Č.1212. 
Stavka obuhvaća bušenja rupa kroz zidove, sve fazonske komade, proturne cijevi s ispunama, te ostali pomoćni, potrošni i ovjesni materijal.
Stavka obuhvaća zavarivanje čeličnog dijela plinske instalacije plinovoda sa svim potrebnim podoperacijama kao: čiščenje unutrašnjosti cijevi, postavljanje na podloške, priprema krajeva cijevi, zavarivanje, vizuelna kontrola i popravci uz sav potreban materijal.
DN32</t>
  </si>
  <si>
    <t>Čelične cijevi izrađene prema DIN 2448, ili jednako vrijedno, materijal Č.1212.
Stavka obuhvaća bušenja rupa kroz zidove, sve fazonske komade, proturne cijevi s ispunama, te ostali pomoćni, potrošni i ovjesni materijal.
Stavka obuhvaća zavarivanje čeličnog dijela plinske instalacije plinovoda sa svim potrebnim podoperacijama kao: čiščenje unutrašnjosti cijevi, postavljanje na podloške, priprema krajeva cijevi, zavarivanje, vizuelna kontrola i popravci uz sav potreban materijal.
DN50</t>
  </si>
  <si>
    <t xml:space="preserve">Za postojeći regulator tlaka DN25 oznaka 143-56 proizvođač J. B. Rombach izvršiti prepravak i podešavanje na izlazni tlak 22 mbar.
Stavka uključuje pregled regulatora, te dobavu i ugradnju potrebnih dizni i opruga.
Obvezatan upis u građevinski dnevnik i ili zapisnik.
</t>
  </si>
  <si>
    <t xml:space="preserve">Nabava, doprema i ugradnja sitnog pomoćnog i montažnog materijala i pribora (elektrode za zavarivanje, kisik, acetilen, brtve, holenderi, poluholenderi, pocinčani vijci i matice, tiplovi, obujmice, tuljci za izolaciju vijaka i matica kod spajanja fazona iz različitih metalnih materijala i ostala standardna roba potrebna za ugradbu).
</t>
  </si>
  <si>
    <t>Ispitivanje plinske instalacije na čvrstoću (tlakom 1 bar, vrijeme trajanja ispitivanja 10 minuta) i nepropusnost  (tlakom 225 mbar, vrijeme trajanja ispitivanja 10 minuta) komprimiranim zrakom na ispitni tlak  – tlačenje dionica u dogovoru s nadzornim inženjerom, uz kontrolu spojeva premazivanjem  pjenušavim sredstvom, te popravak defektnih spojeva uključujući sav potreban potrošni materijal i opremu. Ispitivanje izvodi ovlaštena ustanova.
Prijava plinske instalacije kod distributera, puštanje plina.</t>
  </si>
  <si>
    <t xml:space="preserve">Kondenzacijski cirkulacijski zidni uređaj, elektronsko podešavanje djelomičnog opterećenja, modulacijsko područje (1:5), maksimalni radni tlak 6 bara, priključak za ekspanzijsku posudu na povratnom vodu, integrirani sigurnosni programi, izmjenjivači topline od plemenitog čelika, plamenik od plemenitog čelika, modulirajući ventilator, LC zaslon s infromacijsko-analitičkim sustavom </t>
  </si>
  <si>
    <t>Maksimalno toplinsko opterećenje pri pogonu grijanja: 76,2 kW ±10 %
Minimalno toplinsko opterećenje pri pogonu grijanja: 15,2 kW ±10 %
Maksimalna temperatura polaznog voda: 85 °C
Područje podešavanja maksimalne temeprature polaznog voda: 30 - 85 °C
Dopušteni ukupni pretklak: 6 bar</t>
  </si>
  <si>
    <t>Plinski priključak na strani uređaja: R 1
Priključci polaznog i povratnog voda na strani uređaja: G 1 1/4"
Protočni tlak zemnog plina G20: 20 mbar
Vrijednost priključka pri 15 °C i 1013 mbar, G20: 8,0 m³/h
Min./maks. temperatura dimnih plinova: 40/85 °C
Priključak za dovod zraka/odvod dimnih plinova: 110/160 mm</t>
  </si>
  <si>
    <t xml:space="preserve">Klasa NOx: 5
Emisija NOx: ≤ 50 mg/KW*h
Emisija CO: ≤ 30 mg/KW*h
Sadržaj ugljičnog dioksida: 9 % 
Dimenzije uređaja (Š x V x D): 480 x 960 x 603 mm ±10 %
Električni priključak: 230 V / 50 Hz
Ugrađeni osigurač (tromi): 4 A
Min. potrošnja el. struje: 25 W
Maks. potrošnja el. struje: 122 W
Potrošnja el. struje, standby: 2 W
Stupanj zaštite: IP X4 D
Razred energetske učinkovitosti na grijanju: A
</t>
  </si>
  <si>
    <t>Multifunkcionalna automatika sa regulacijom u ovisnosti o vanjskoj temperaturi, eBUS termostat s ugrađenim osjetnikom vlage za upravljanje sustavima grijanja i pripreme potrošne tople vode. Sve postavke neophodne za upravljanje sustavom nalaze se direktno na automatici. Osnovnu regulaciju moguće je proširiti pomoću modula. U osnovnoj isporuci regulatora nalazi se vanjski osjetnik sa DCF prijemnikom.</t>
  </si>
  <si>
    <t xml:space="preserve">Modul za hidrauličko proširivanje regulatora. eBUS povezivanje s uređajima. Modulu treba osigurati vlastito napajanje. 
Uz dodatni modul regulator dobiva mogućnost:
Opseg isporuke:
 - modul
 - standardni osjetnik (2 komada)
Maks. pogonski napon 230 V
Ukupna struja ≤ 4 A
Maks. niski napon 24 V 
Sigurnosni niski napon (ELV) 24 V
Način djelovanja Tip 1.B.C.Y
Vrsta priključka Y
Stupanj zaštite IP 20
Klasa zaštite I
Stupanj zaprljanosti 2
Temperatura okoline 0…60 ºC
Relativna vlažnost zraka 29…95 %
</t>
  </si>
  <si>
    <t xml:space="preserve">Modul za proširenje komunikacijska jedinica - mogućnost priključka na internet putem ethernet kabla (LAN) i bežičnog WLAN integriranog u komunikacijsku jedinicu
Tehnički podaci:
Izmjenični radni napon: 100-240 V
Frekvencija mreže: 50/60 Hz
Ulaz snage (prosječno): 2,4 W
Niskonaponski vod (vod sabirnice) – poprečni presjek ≥ 0,75 mm2
Ethernet vod (LAN) min. Cat 5
Stupanj zaštite IP 20
Klasa zaštite II
</t>
  </si>
  <si>
    <t>Cirkulacijska visokoefikasna crpka (klasa A) sa priključnim cijevima za  uređaje od 80 kW.</t>
  </si>
  <si>
    <t>Sifon R1" - za odvod kondenzata plinskog bojlera</t>
  </si>
  <si>
    <t xml:space="preserve">Pločasti izmjenjivač topline 240 kW
Priključak: DN 65
Duljina: 271 mm  ±10 %
Širina: 105 mm  ±10 %
Ukupna visina: 532 mm  ±10 %
Razmak između spojnica: 421 mm  ±10 %
Visina od poda: 135 mm  ±10 %
Tip prirubnice: PN6
U kompletu sa protuprirubnicama.
</t>
  </si>
  <si>
    <t xml:space="preserve">Izolacija za izmjenjivač topline  240 kW – elastomerna izolacija. Materijal je klase B1, teško zapaljiv, samougasiv, nekapajući i ne prenosi vatru. Uključivo ljepilo i traka. Unutar kotlovnice se kompletan cjevovod i oprema oblaže u Al lim.
Toplinska vodljivost kod 0°C: za izolaciju debljine 6-19 mm λ ≤ 0,034 W/(m.K),  za izolaciju debljine 25-60 mm λ ≤ 0,036 W/(m.K).
</t>
  </si>
  <si>
    <t xml:space="preserve">Izolacija za priključne cijevi za izmjenjivače topline  – elastomerna izolacija. Materijal je klase B1, teško zapaljiv, samougasiv, nekapajući i ne prenosi vatru. Uključivo ljepilo i traka. Unutar kotlovnice se kompletan cjevovod i oprema oblaže u Al lim.
Toplinska vodljivost kod 0°C: za izolaciju debljine 6-19 mm λ ≤ 0,034 W/(m.K),  za izolaciju debljine 25-60 mm λ ≤ 0,036 W/(m.K).
</t>
  </si>
  <si>
    <t>Osnovni priključni set za kaskadno spajanje dva uređaja, jedan pored drugog ø 160:
- 2x dimovodni priključak ø 110 mm
- 1x završna kapa sa revizijskim otvorom i sifonom za odvod kondenzata
- 2x koljeno ø 110 mm sa revizijskim otvorom
- 2x produžetak 0,5 m, ø 110 mm</t>
  </si>
  <si>
    <t>Dimovodno koljeno 90°, ø 160 mm</t>
  </si>
  <si>
    <t>Automatski jednostruki ionski uređaj za omekšavanje i opskrbu mekom vodom. Uređaj je opremljen sa automatskim digitalnim mikroprocesorskim ventilom koji vrši automatski cikluse regeneracija i pranja sustava. Posude za slanu otopinu opremljene sa usisnom garniturom izrađeno od UV stabilnog PVC/PP-a te jedne tlačne posude iz vinyla ojačanog staklenim vlaknima i ispunjene visokokvalitetnom ionskom masom. Regeneracija uređaja se pokreće vremenski / volumetrijski ili po potrebi  ručno. Za slanu otopinu koristi se tabletirana sol visoke čistoće.
Nominalni protok uređaja: 1000 lit/h
Maximalni kratkotrajni protok 1200 lit/h
Maksimalni radni tlak: 6 bar
El. priključak: 220V/50 Hz
Priključci:  ulaz/izlaz  1", odvod  DN50
Dimenzija uređaja: d x š x v   = 570 x 550 x 1090 mm
Kont. tlak vode: 2-7 bara
Uz uređaj se isporučuje gibljivo crijevo 1-500-MŽ 2 kom, test kit za tvrdoću 1 kom, tabletirana sol 50kg, samočisteći filter 1 kom.</t>
  </si>
  <si>
    <r>
      <rPr>
        <sz val="10"/>
        <color rgb="FFFF0000"/>
        <rFont val="Calibri"/>
        <family val="2"/>
        <scheme val="minor"/>
      </rPr>
      <t xml:space="preserve">    </t>
    </r>
    <r>
      <rPr>
        <sz val="10"/>
        <rFont val="Calibri"/>
        <family val="2"/>
        <scheme val="minor"/>
      </rPr>
      <t xml:space="preserve">
komplet</t>
    </r>
  </si>
  <si>
    <t>Ventili za hidrauličko balansiranje sa proporcionalnom karakteristikom prigušenja, sa mjernim priključcima na instrument za podešavanje protoka, opremljeni ručnim kolom sa numeričkom digitalnom skalom za predpodešavanje i mogućnosti blokiranja podešenog položaja (sa priključkom za ispust vode ili signalni vod). Stavka obvezno uključuje jednokratno podešavanje protoka pomoću originalnog mjernog instrumenta, i izradu zapisnika o postignutim protocima. Ventili su izrađeni od legure A metala otporne na starenje, sa navojnim priključkom i nazivnim tlakom PN25.</t>
  </si>
  <si>
    <t>Regulator diferencijalnog tlaka sa membranom, u kompletu sa kapilarnom cijevi i mjernim priključcima. U navojnoj izvedbi za DN15-50, u prirubničkoj izvedbi za DN65-100. Kontinuirano podešavanje i održavanje razlike tlakova u rasponu 5-25/10-40/10-60 kPa (DN15-25) / 20-80 kPa (DN32-50) / 20-80 kPa       ili 40/160 kPa (DN65-100). Stavka obvezno uključuje jednokratno podešavanje regulatora, i izradu zapisnika o podešenim parametrima.</t>
  </si>
  <si>
    <r>
      <rPr>
        <sz val="10"/>
        <color indexed="8"/>
        <rFont val="Calibri"/>
        <family val="2"/>
        <scheme val="minor"/>
      </rPr>
      <t>Visoko učinkoviti separator mikro mjehurića  za sustave grijanja, hlađenja i solara s zaštitom od kapanja i curenja. Područje rada u sustavima grijanja i hlađenje od -10 °</t>
    </r>
    <r>
      <rPr>
        <sz val="10"/>
        <rFont val="Calibri"/>
        <family val="2"/>
        <scheme val="minor"/>
      </rPr>
      <t xml:space="preserve"> C do + 110 ° C, u sustavima solara  od  -10 ° C do + 160 ° C, nazivnog tlaka PN 10. Dodatak antifriza do 50%.
DN40</t>
    </r>
  </si>
  <si>
    <t>Uređaj za nadopunjavanje vode bez pumpe, za sustave grijanja i hlađenja prema EN 12828, EN 12976, ENV 12977, EN 12952 , EN 12953 ili jednako vrijedno. Fillsafe sustav nadopunjavanje vode ovisno o tlaku, za statičke ekspanzijske posude. Regulacija s auto-optimizacijom i memorijskom funkcijom te internim vodomjerom za pračnje količne nadopunjene vode, uređajem za sprječavanje povratnog toka tipa BA, prema EN 1717, DVGW, SVGW,KIWA N.V., KIWA U.K. i CSTB ili jednako vrijedno testirano, te integriranim nosačem za montažu na zid. Max. temperatura medija za nadopunjavanje 65 °C, uz odatak antifriza do 50 %. Mapajanje uređaja 230V. CE-testiran prema zahtjevima Europskih direktiva 89/336/EEC, 73/23/EEC</t>
  </si>
  <si>
    <t>Termostatski radijatorski ventil s prednamještanjem za dvocjevne sustave toplovodnog grijanja sa prisilnom cirkulacijom i normalnom temperaturnom razlikom povratnog i polaznog voda s prednamještanjem, prema DIN EN 215 dio 1 ili jednako vrijedno. Tijelo ventila je iz A-METAL otporan na decinfikaciju i starenje. Brtvljenje oko klipa ventila sa dvije O-brtve iz EPDM-a. Zamjena vanjske O-brtve ili kompletnog ventilskog uloška moguća i pod tlakom. Spoj na termostatsku glavu preko navojnog priključka M 30x1,5. 
Prije narudžbe, potrebno je na zgradi izbrojati točne količine ravnih i kutnih ventila.
Stavka uključuje predpodešavanje protoka na radijatorskim ventilima po kvalificiranom majstoru s izradom zapisnika o podešenim vrijednostima za svaki ventil.
Dimenzija ventila DN15</t>
  </si>
  <si>
    <t xml:space="preserve">Termostatska radijatorska glava standardne izvedbe sa zaštitom od otuđivanja, prema DIN EN 215 dio 1, ili jednako vrijedno, sa ugrađenim tekućinskim osjetnikom, sa podesivim graničnicima za regulaciju krajnjih postavnih vrijednosti za dnevni i noćni režim rada. Na rukohvatu su otisnute oznake postavnih vrijednosti, oznaka zaštitnog položaja protiv smrzavanja, sve otporno na habanje. Glava je opremljena sa graničnikom prekomjerne elongacije povratne opruge i zaštitnim prstenom protiv utjecaja toplinskog zračenja sa ogrjevnog tijela i ventila.
Spoj na tijelo ventila - navojna matica M 30x1,5, područje postavnih vrijednosti 6 do 28 °C, histereza 0,2 K. </t>
  </si>
  <si>
    <t>Radijatorska prigušnica i zaporni ventil s mogućnošću dogradnje ispusta za vodu iz radijatora. Tijelo prigušnice je iz bronce otporno na koroziju i starenje. 
Prije narudžbe, potrebno je na zgradi izbrojati točne količine ravnih i kutnih ventila.
Dimenzija ventila DN15</t>
  </si>
  <si>
    <t xml:space="preserve">Aluminijski člankasti radijatori, površinski zaštičen i obojen.
Visina članka 680 mm ±10 %
Priključna mjera 600 mm  ±10 %
Širina članka 80 mm  ±10 %
Ugradbena dubina 95 mm  ±10 %
Sadržaj vode u članku 0,38 l  ±10 %
Ogrjevna površina 0,61 m²/čl  ±10 %
Toplinski učin pri 70/65/20°C - 145 W/čl
U stavku uključene redukcije, čepovi, konzole, spojnice, brtve, distanceri, nogice.
Radijatori se na gradilište isporučuju u baterijama, tj. broj članaka prema nacrtima. 
Obračun po broju ugrađenih članaka.
</t>
  </si>
  <si>
    <t xml:space="preserve">Aluminijski člankasti radijatori, površinski zaštičen i obojen.
Visina članka 285 mm  ±10 %
Priključna mjera 200 mm  ±10 %
Širina članka 60 mm  ±10 %
Ugradbena dubina 160 mm  ±10 %
Sadržaj vode u članku 0,48 l  ±10 %
Ogrjevna površina 0,25 m²/čl  ±10 %
Toplinski učin pri 70/65/20°C - 69 W/čl
U stavku uključene redukcije, čepovi, konzole, spojnice, brtve, distanceri, nogice.
Radijatori se na gradilište isporučuju u baterijama, tj. broj članaka prema nacrtima. 
Obračun po broju ugrađenih članaka.
</t>
  </si>
  <si>
    <t xml:space="preserve">
kom</t>
  </si>
  <si>
    <t>Čelične bešavne cijevi prema DIN 2448 ili jednako vrijedno sa svim spojnim i fazonskim komadima očišćenih do metalnog sjaja i oličenih dva puta temeljnom bojom otpornom na temperature do  100°C. Stavka obuhvaća sav montažni i brtveni materijal. U stavku uključiti sve potrebne fazonske komade kao koljena, fitinzi, T-komadi, prijelazni komadi.</t>
  </si>
  <si>
    <t xml:space="preserve">Bakrene cijevi prema DIN 1786 ili jednako vrijedno sa svim spojnim i fazonskim komadima za instalaciju grijanja. Stavka obuhvaća sav montažni, brtveni i ovjesni materijal. 
U stavku uključiti sve potrebne fazonske komade kao koljena, fitinzi, T-komadi, prijelazni komadi.
</t>
  </si>
  <si>
    <t xml:space="preserve">Pocinčane čelične cijevi za spajanje omekšivača vode. Stavka obuhvaća sav montažni, brtveni i ovjesni materijal. 
U stavku uključiti sve potrebne fazonske komade kao koljena, fitinzi, T-komadi, prijelazni komadi.
</t>
  </si>
  <si>
    <t xml:space="preserve">Toplinska izolacija cjevovoda  grijanja  – elastomerna izolacija. Materijal je klase B1, teško zapaljiv, samougasiv, nekapajući i ne prenosi vatru. Uključivo ljepilo i traka. Unutar kotlovnice se kompletan cjevovod i oprema oblaže u Al lim.
Toplinska vodljivost kod 0°C: za izolaciju debljine 6-19 mm λ ≤ 0,034 W/(m.K),  za izolaciju debljine 25-60 mm λ ≤ 0,036 W/(m.K).
</t>
  </si>
  <si>
    <t>Cijevna armatura za ogrijevnu vodu. U stavkama za armature s prirubnim priključcima, treba kalkulirati protuprirubnice i vijčane spojne elemente.
Navojni nepovratni ventil DN15</t>
  </si>
  <si>
    <t>Cijevna armatura za ogrijevnu vodu. U stavkama za armature s prirubnim priključcima, treba kalkulirati protuprirubnice i vijčane spojne elemente.
Navojna kuglasta slavina DN15 za punjenje i pražnjenje</t>
  </si>
  <si>
    <t>Cijevna armatura za ogrijevnu vodu. U stavkama za armature s prirubnim priključcima, treba kalkulirati protuprirubnice i vijčane spojne elemente.
Gumeni prirubnički kompenzator DN50</t>
  </si>
  <si>
    <t>Cijevna armatura za ogrijevnu vodu. U stavkama za armature s prirubnim priključcima, treba kalkulirati protuprirubnice i vijčane spojne elemente.
Navojni hvatač nečistoća DN20</t>
  </si>
  <si>
    <t xml:space="preserve">Cirkulacijska elektronski regulirana centrifugalna pumpa za spoj na cjevovod, uključivo protuprirubnice, holenderi, gumeni kompenzatori, slijedećih karakteristika:
Q= 5,5 m³/h pri dp = 7 mWS
Kućište crpke: Lijevano željezo
Cijevni priključak: prirubnički DN 50
Nazivni tlak: PN6/10
Ulaz snage - P1: 21 .. 328 W
Frekvencija glavne mreže: 50 Hz
Nazivni napon: 1 x 230 V
Maksimalni utrošak struje: 0.22 .. 1.53 A
Klasa zaštite: X4D
Klasa izolacije: F
</t>
  </si>
  <si>
    <r>
      <rPr>
        <b/>
        <sz val="10"/>
        <color rgb="FFFF0000"/>
        <rFont val="Calibri"/>
        <family val="2"/>
        <scheme val="minor"/>
      </rPr>
      <t xml:space="preserve">    </t>
    </r>
    <r>
      <rPr>
        <sz val="10"/>
        <rFont val="Calibri"/>
        <family val="2"/>
        <scheme val="minor"/>
      </rPr>
      <t xml:space="preserve">                                   komplet</t>
    </r>
  </si>
  <si>
    <t>Termometar
Promjer: 63mm
Veličina priključka: 1/2”
Vrsta priključka: stražnji
Raspon mjerenja: 0°C-120°C</t>
  </si>
  <si>
    <t>Manometar sa kuglastom slavinom.
Promjer: 63mm
Priključak: 1/4”, radijalni
Raspon mjerenja: 0-10 bar</t>
  </si>
  <si>
    <t>Dobava i ugradnja pravokutnog ventilacijskog kanala izrađenog od čeličnog pocinčanog lima - klasa 1,4 po DIN 24191 (Eurovent 2.2.) ili jednako vrijedno uključivo prirubnički profil P 20/30 i kutnici.
Dimenzije kanala: 400x315, duljina kanala 70cm
Kanal se ugrađuje u zid, vanjske strane kanala se ugrađuje vanjska protukišna rešetka, a s unutarnje strane pocinčana mrežica.
Točne dimenzije kanala uskladiti s dimenzijom rešetke.</t>
  </si>
  <si>
    <r>
      <t xml:space="preserve">PVC kanalizacijske cijevi za unutarnju kanalizaciju spoj na kolčak, sa svim spojnim i fazonskim komadima, originalnim ovjesnim  i brtvenim priborom i ukrućenjima. Razmak ovjesa je prema uputama proizvođača. Sve horizontalne ili vertikalne promjene smjera pod 90° se izvode sa dva koljena od 45°. Fazonski komadi se ne obračunavaju posebno nego ulaze u dužni metar cijevi.
</t>
    </r>
    <r>
      <rPr>
        <sz val="10"/>
        <color indexed="8"/>
        <rFont val="Calibri"/>
        <family val="2"/>
        <scheme val="minor"/>
      </rPr>
      <t>-za odvod kondenzata od kondenzacijskih uređaja
PVC Ø50</t>
    </r>
  </si>
  <si>
    <t>Izrada sheme sustava grijanja izvedenog stanja. 
Shemu izraditi u dimenziji A3, uokviriti i učvrstiti na zid unutar kotlovnice.</t>
  </si>
  <si>
    <t>Punjenje instalacije, ispiranje i odzračivanje instalacije, čišćenje filtera.</t>
  </si>
  <si>
    <t>Ispitivanje i pribavljanje atesta o ispravnosti dimovodne instalacije od ovlaštene ustanove.
Obračun po kompletu dimovodnog sustava.</t>
  </si>
  <si>
    <t>VRF vanjska jedinica u izvedbi aerotermalne dizalice topline sa ugrađenim hermetičkim kompresorima i izmjenjivačem.</t>
  </si>
  <si>
    <t>Vanjska jedinica u izvedbi dizalice topline sastavljena iz jednog modula, namjenjena za vanjsku montažu - zaštićena od vremenskih utjecaja, s ugrađenim hermetičkim kompresorima,  zrakom hlađenim kondenzatorom i svim potrebnim elementima za zaštitu, kontrolu i regulaciju uređaja i funkcionalni rad. Rashladna radna tvar je R-410A.</t>
  </si>
  <si>
    <t>Qh = 33,5 kW ±10 %</t>
  </si>
  <si>
    <t>Qg = 37,5 kW ±10 %</t>
  </si>
  <si>
    <t>Dimenzije (š x d x v)=940 x 460 x 1615 mm ±10 %</t>
  </si>
  <si>
    <t>Qh = 22,4 kW ±10 %</t>
  </si>
  <si>
    <t>Qg = 25 kW ±10 %</t>
  </si>
  <si>
    <t>Dimenzije (š x d x v)=940 x 320 x 1430 mm ±10 %</t>
  </si>
  <si>
    <t>Qh = 15,5 kW ±10 %</t>
  </si>
  <si>
    <t>Qg = 18 kW ±10 %</t>
  </si>
  <si>
    <t>Dimenzije (š x d x v): 900 x 320 x 1345 mm ±10 %</t>
  </si>
  <si>
    <t>Qh = 1,7 kW ±10 %</t>
  </si>
  <si>
    <t>Qg = 1,9 kW ±10 %</t>
  </si>
  <si>
    <t>Dimenzije: (š x d x v)= 795 x 266 x 290 mm ±10 %</t>
  </si>
  <si>
    <t>Qh = 2,2 kW ±10 %</t>
  </si>
  <si>
    <t>Qg = 2,5 kW ±10 %</t>
  </si>
  <si>
    <t>Qh = 5,6 kW ±10 %</t>
  </si>
  <si>
    <t>Qg = 6,3 kW ±10 %</t>
  </si>
  <si>
    <t>Dimenzije: (š x d x v)= 1050 x 269 x 290 mm ±10 %</t>
  </si>
  <si>
    <t>Qh = 7,1 kW ±10 %</t>
  </si>
  <si>
    <t>Qg = 8 kW ±10 %</t>
  </si>
  <si>
    <t>Predizolirane bakrene odmašćene cijevi s izolacijom 6mm otpornom na difuziju vodene pare i koeficijentom µ 10000, otporne na temperaturu -80˚C/+115˚C. Izrađene prema ASTM B280/EN12735-1 ili jednako vrijedno za freonsku instalaciju plinske i tekuće faze kvalitete koja se u rashladnoj tehnici primjenjuje za rashladni medij R32. U kompletu sa spojnicama i koljenima, spojnim i pričvrsnim antivibracijskim materijalom. Cijevi moraju biti odmašćene, očišćene i osušene prije ugradnje.
Prije puštanja sistema u pogon cjevovod je potrebno "isprati" dušikom. Spajanje cijevi iskljucivo u struji inertnog plina. Cijevna paronepropusna izolacija za zaštitu cjevovoda na bazi vulkanizirane sinteticke gume, ukljucivo sa svim potrebnim materijalom za spajanje; μ 7.000; l&lt;0,036 W/mK; tolerancija debljina ±2,5 mm. Klasa građevinskog materijala: teško goriv (prema DIN 4102-B1 ili jednako vrijedno) .</t>
  </si>
  <si>
    <r>
      <t xml:space="preserve">PVC kanalizacijske cijevi za unutarnju kanalizaciju spoj na kolčak, sa svim spojnim i fazonskim komadima, originalnim ovjesnim  i brtvenim priborom i ukrućenjima. Razmak ovjesa je prema uputama proizvođača. Sve horizontalne ili vertikalne promjene smjera pod 90° se izvode sa dva koljena od 45°. Fazonski komadi se ne obračunavaju posebno nego ulaze u dužni metar cijevi.
</t>
    </r>
    <r>
      <rPr>
        <sz val="10"/>
        <color indexed="8"/>
        <rFont val="Calibri"/>
        <family val="2"/>
        <scheme val="minor"/>
      </rPr>
      <t>-za odvod kondenzata od kondenzacijskih uređaja
PVC Ø32</t>
    </r>
  </si>
  <si>
    <t>PVC savitljive cijevi za odvod kondenzata za spoj od unutarnje jedinice do cjevovoda odvoda kondenzata. Stavka obuhvaća sav montažni, brtveni i ovjesni materijal.</t>
  </si>
  <si>
    <t>Ugradbeni sifon za kondenzat sa vodenim i mehaničkim zatvaračem zadaha, sa priključkom 20 - 32 mm ±10 %, izlazom DN32 ±10 %, protoka 0,15 l/s ±10 %, sa kraćenjem podesivom građevinskom zaštitom, poklopcem, izmjenjivim prozirnim sifonskim umetkom sa 50 mm zaporne visine vodenog stupca i kuglom za blokadu mirisa u slučaju isparivanja vode iz sifona.</t>
  </si>
  <si>
    <t>Puštanje u redovan pogon do potpune funkcionalnosti od strane ovlaštenog servisera uz pisano izvješće o postignutim parametrima, kompletna regulacija i podešavanje, probni pogon sustava sustava, obuka krajnjeg korisnika.
Obračun po kompletu VRF sustava.</t>
  </si>
  <si>
    <t>Vodomjer dimenzije DN40 (Qnom=10 m³/h), navojni,  sa mogučnošću ugradnje reed kontakta za daljinsko očitanje potrošnje vode.
U stavci treba kalkulirati vijčane spojne elemente.
Radove (dobavu i ugradnju) izvodi distributer vode Vodovod Osijek d.o.o.</t>
  </si>
  <si>
    <t>Koncentrični priključak za usis/ispuh zraka uz opsežan pribor pripadajućih cijevi i setova.</t>
  </si>
  <si>
    <t>Spremnik od čelika, emajliran s vodene strane te sa zaštitnom magnezijskom anodom (zaštita od korozije)</t>
  </si>
  <si>
    <t>Integrirani električni grijač (1,2 kW ±10 %) za opciju dogrijavanja te za funkciju zaštite od legionela</t>
  </si>
  <si>
    <t>Upravljačka ploča sa LC zaslonom te postavkama za programiranje načina rada dizalice topline</t>
  </si>
  <si>
    <t>Vanjski promjer mm 525 ±10 %</t>
  </si>
  <si>
    <t>Visina mm 1445 ±10 %</t>
  </si>
  <si>
    <t>Toplinska izolacija Poliuretanska pjena 50 mm ±10 %</t>
  </si>
  <si>
    <t>Električni grijač za dogrijavanje W 1200 ±10 %</t>
  </si>
  <si>
    <t>Količina rashladnog sredstva kg 0,1 ±10 %</t>
  </si>
  <si>
    <t>Koncentrični priključak za usis/ispuh zraka uz opsežan pribor pripadajućih cijevi i setova</t>
  </si>
  <si>
    <t>Tv = 35°C ST, 60% RH ±10 %</t>
  </si>
  <si>
    <t>Tp = 27°C ST, 50% RH ±10 %</t>
  </si>
  <si>
    <t>Tv= 7°C ST, 70% RH ±10 %</t>
  </si>
  <si>
    <t>Tp = 20°C ST, 40% RH ±10 %</t>
  </si>
  <si>
    <t>VZ = 500 / 425 / 275 m3/h ±10 %</t>
  </si>
  <si>
    <t>ESP = 90 / 70 / 50 Pa ±10 %</t>
  </si>
  <si>
    <t>Dimenzije: (š x d x v) 866 x 1113 x 305 mm ±10 %</t>
  </si>
  <si>
    <t>Priključak zraka: 200 mm ±10 %</t>
  </si>
  <si>
    <t>VZ = 1000 / 850 / 550 m3/h ±10 %</t>
  </si>
  <si>
    <t>Dimenzije: (š x d x v) 1354 x 1172 x 368 mm ±10 %</t>
  </si>
  <si>
    <t>Priključak zraka: 250 mm ±10 %</t>
  </si>
  <si>
    <t>Kanalski prigušivač buke izrađen iz pocinčanog čeličnog lima s kulisama od mineralne vune otporne na otkidanje do brzine strujanja zraka 20 m/s.
Kulisa širine 200 mm prekrivene s limom, s profiliranim okvirom s radijusom &gt;15 mm za uštedu energije, higijenske izvedbe prema VDI 6022 /3803 i DIN 1946/2i4 ili jednako vrijedno, inertne na razvoj plijesni i bakterija.</t>
  </si>
  <si>
    <t xml:space="preserve">Toplinska izolacija (za kanale svježeg i otpadnog zraka) minimalne debljine 19 mm - elastomerna izolacija debljine  s parnom branom sa samoljepljivom površinom zaštićenom silikoniziranim filmom - faktor otpora na difuziju vodene pare po DIN 52615 ili jednako vrijedno μ &gt; 5.000 (ili odgovarajući tip drugog proizvođača) uključivo ljepilo i trake. </t>
  </si>
  <si>
    <t>Probni pogon postrojenja u trajanju od 72 sata, uključivo balansiranje i podešavanje instalacije, te izdavanje zapisnika o obavljenim radovima i ispitivanjima.</t>
  </si>
  <si>
    <t>INSTALACIJA VODE I KANALIZACIJE</t>
  </si>
  <si>
    <t>Dobava i ugranja PVC kanalizacijske cijevi sa svim spojnim i fazonskim komadima, kliznim spojnicama, ovjesnim i brtvenim priborom i ukrućenjima. Ovjes se postavlja na svakih 0,8xD.</t>
  </si>
  <si>
    <t>PVC Ø32</t>
  </si>
  <si>
    <t>PVC Ø50</t>
  </si>
  <si>
    <t>PVC Ø75</t>
  </si>
  <si>
    <t>PVC Ø110</t>
  </si>
  <si>
    <t>Dobava i ugranja PPR cijevi sa svim spojnim i fazonskim komadima, kliznim spojnicama, obujmicama i brtvenim priborom i ukrućenjima.</t>
  </si>
  <si>
    <t>PPR Ø20</t>
  </si>
  <si>
    <t>PPR Ø25</t>
  </si>
  <si>
    <t>PPR Ø32</t>
  </si>
  <si>
    <t>Uzidni ventil za zatvaranje vode DN 20</t>
  </si>
  <si>
    <t>Ispiranje i ispitivanje instalacije vode na protočnost, funkcionalnost i nepropusnost spojeva, te izdavanje atesta.</t>
  </si>
  <si>
    <t>Ispiranje i ispitivanje instalacije kanalizacije na protočnost, funkcionalnost i nepropusnost spojeva, te izdavanje atesta.</t>
  </si>
  <si>
    <t>08.</t>
  </si>
  <si>
    <t xml:space="preserve">Strojno bušenje rupa u AB zidovima za prolaz dimovodne instalacije Ø125mm.
</t>
  </si>
  <si>
    <t xml:space="preserve">Strojno bušenje rupa u AB zidovima za prolaz dimovodne instalacije Ø160mm.
</t>
  </si>
  <si>
    <t>INSTALACIJA KANALIZACIJE</t>
  </si>
  <si>
    <r>
      <t>Ploče se dodatno mehanički učvrščuju sidrima 8kom/m</t>
    </r>
    <r>
      <rPr>
        <vertAlign val="superscript"/>
        <sz val="10"/>
        <rFont val="Times New Roman"/>
        <family val="1"/>
        <charset val="238"/>
      </rPr>
      <t>2</t>
    </r>
    <r>
      <rPr>
        <sz val="10"/>
        <rFont val="Times New Roman"/>
        <family val="1"/>
        <charset val="238"/>
      </rPr>
      <t xml:space="preserve"> </t>
    </r>
    <r>
      <rPr>
        <sz val="10"/>
        <rFont val="Frutiger CE Light"/>
        <family val="2"/>
        <charset val="238"/>
      </rPr>
      <t xml:space="preserve">tri dana nakon ljepljenja ploča po sistemu slova „W“ uz poštivanje razmaka od ruba ploče koji bi minimalno trebao iznositi 5 cm. Uz rubove zgrade u širini cca 1,0m potrebno je postaviti dvostruko gušći raspored mehaničkih sidara radi osiguranja od udara vjetra. Na špalete oko otvora postavljaju se izolacijske ploče d=5cm. - </t>
    </r>
  </si>
  <si>
    <r>
      <t xml:space="preserve">Obračun stavki toplinske izolacije i završnog sloja fasade računati </t>
    </r>
    <r>
      <rPr>
        <u/>
        <sz val="10"/>
        <rFont val="Frutiger CE Light"/>
        <family val="2"/>
      </rPr>
      <t>prema stvarnoj površini</t>
    </r>
    <r>
      <rPr>
        <sz val="10"/>
        <rFont val="Frutiger CE Light"/>
        <family val="2"/>
      </rPr>
      <t xml:space="preserve"> svih ploha koje čine fasadu uključivo i špalete. Svi otvori se izbijaju.</t>
    </r>
  </si>
  <si>
    <r>
      <t>Obračun po m</t>
    </r>
    <r>
      <rPr>
        <vertAlign val="superscript"/>
        <sz val="10"/>
        <rFont val="Times New Roman"/>
        <family val="1"/>
        <charset val="238"/>
      </rPr>
      <t>2</t>
    </r>
    <r>
      <rPr>
        <sz val="10"/>
        <rFont val="Frutiger CE Light"/>
        <family val="2"/>
        <charset val="238"/>
      </rPr>
      <t xml:space="preserve"> stvarne površine svih ploha koje čine fasadu uključivo i špalete. Svi otvori se izbijaju..</t>
    </r>
  </si>
  <si>
    <r>
      <t>.     Kamena vuna d=5cm (špalete, toplinski mostovi, krovni nadozidi, podgledi nadstrešnica)</t>
    </r>
    <r>
      <rPr>
        <b/>
        <sz val="10"/>
        <color rgb="FFFF0000"/>
        <rFont val="Frutiger CE Light"/>
        <family val="2"/>
      </rPr>
      <t xml:space="preserve"> </t>
    </r>
  </si>
  <si>
    <r>
      <t>Obračun po m</t>
    </r>
    <r>
      <rPr>
        <vertAlign val="superscript"/>
        <sz val="10"/>
        <rFont val="Times New Roman"/>
        <family val="1"/>
        <charset val="238"/>
      </rPr>
      <t>2</t>
    </r>
    <r>
      <rPr>
        <sz val="10"/>
        <rFont val="Times New Roman"/>
        <family val="1"/>
        <charset val="238"/>
      </rPr>
      <t xml:space="preserve"> </t>
    </r>
    <r>
      <rPr>
        <sz val="10"/>
        <rFont val="Frutiger CE Light"/>
        <family val="2"/>
        <charset val="238"/>
      </rPr>
      <t>stvarne površine svih ploha koje čine fasadu uključivo i špalete. Svi otvori se izbijaju.</t>
    </r>
  </si>
  <si>
    <t xml:space="preserve">Demontaža postojećih električnih bojlera i  i odvoz na lokaciju koju odredi investitor u krugu od 10 km.  
</t>
  </si>
  <si>
    <t xml:space="preserve">Demontaža i odspajanje postojećih vanjskih i unutarnjih klima uređaja i odvoz na lokaciju koju odredi investitor u krugu od 10 km. Stavka sadrži i demontažu elektro i strojarskih instalacija. 
</t>
  </si>
  <si>
    <t xml:space="preserve">Demontaža postojećih željeznih penjalica za izlaz na ravni krov dimenzija 475/50 cm i odvoz na deponiju na udaljenosti do 10 km. 
</t>
  </si>
  <si>
    <t>EER: min. 3,3</t>
  </si>
  <si>
    <t>COP = min. 3,67</t>
  </si>
  <si>
    <t>EER: min. 3,66</t>
  </si>
  <si>
    <t>COP = min. 4,02</t>
  </si>
  <si>
    <t>COP = min. 3,90</t>
  </si>
  <si>
    <t>ESEER-standardni: min. 5,23</t>
  </si>
  <si>
    <r>
      <t>Ploče su</t>
    </r>
    <r>
      <rPr>
        <sz val="10"/>
        <color indexed="10"/>
        <rFont val="Frutiger CE Light"/>
        <family val="2"/>
        <charset val="238"/>
      </rPr>
      <t xml:space="preserve"> </t>
    </r>
    <r>
      <rPr>
        <sz val="10"/>
        <rFont val="Frutiger CE Light"/>
        <family val="2"/>
        <charset val="238"/>
      </rPr>
      <t xml:space="preserve">dimenzija 1200x400 mm, a lijepe se na postojeće vanjske zidove polimerno-cementnim ljepilom na način da se na ploče zidarskom žlicom nanese sloj ljepila i to po rubovima i točkasto na nekoliko mjesta u sredini ploče. </t>
    </r>
  </si>
  <si>
    <r>
      <t>Ra˃80, 4000 K, min. IP 54, IK 10, rad na maksimalnoj temeperaturi okoline +35</t>
    </r>
    <r>
      <rPr>
        <vertAlign val="superscript"/>
        <sz val="10"/>
        <color theme="1"/>
        <rFont val="Frutiger CE Light"/>
        <family val="2"/>
        <charset val="238"/>
      </rPr>
      <t>o</t>
    </r>
    <r>
      <rPr>
        <sz val="10"/>
        <color theme="1"/>
        <rFont val="Frutiger CE Light"/>
        <family val="2"/>
        <charset val="238"/>
      </rPr>
      <t>C, svjetiljka mora imati  ENEC certifikat ili jednakovrijedno.</t>
    </r>
  </si>
  <si>
    <r>
      <t>Ra˃80, 4000 K, min.IP 54, min. IK 10,  rad na maksimalnoj temeperaturi okoline +35</t>
    </r>
    <r>
      <rPr>
        <vertAlign val="superscript"/>
        <sz val="10"/>
        <color theme="1"/>
        <rFont val="Frutiger CE Light"/>
        <family val="2"/>
        <charset val="238"/>
      </rPr>
      <t>o</t>
    </r>
    <r>
      <rPr>
        <sz val="10"/>
        <color theme="1"/>
        <rFont val="Frutiger CE Light"/>
        <family val="2"/>
        <charset val="238"/>
      </rPr>
      <t>C, svjetiljka mora imat  ENEC certifikat ili jednakovrijedno.</t>
    </r>
  </si>
  <si>
    <t>Ra˃80, 4000 K, min. IP 66,  min. IK 10, rad na maksimalnoj temperaturi okoline +45°C, dodatni aluminijski hladnjaci za dodatno hlađenje LED modula i drivera, svjetiljka mora imati ENEC i HACCP certifikat ili jednakovrijedno</t>
  </si>
  <si>
    <t>Ra˃80, 4000 K, min. IP 66,  min. IK 10, rad na maksimalnoj temperaturi okoline +50°C, dodatni aluminijski hladnjaci za dodatno hlađenje LED modula i drivera, svjetiljka mora imati ENEC i HACCP certifikat ili jjednakovrijedno</t>
  </si>
  <si>
    <t>Ra˃80, 4000 K, min. IP 66,  min. IK 10, rad na maksimalnoj temperaturi okoline +50°C, dodatni aluminijski hladnjaci za dodatno hlađenje LED modula i drivera, svjetiljka mora imati ENEC i HACCP certifikat ili jednakovrijedno</t>
  </si>
  <si>
    <t>Ra˃80,  min. IP 65, min. IK 10,  rad na maksimalnoj temperaturi okoline +35°C, svjetiljka mora imat  ENEC certifikat ili jednakovrijedno</t>
  </si>
  <si>
    <t>Ra˃80, min. IP 54, min. IK 10, 4000 K, svjetiljka mora imati ENEC certifikat ili jednakovrijedno</t>
  </si>
  <si>
    <r>
      <t>Izrada, dobava i montaža unutarnjih prozorskih klupčica izrađenih od MDF drvenih ploča</t>
    </r>
    <r>
      <rPr>
        <b/>
        <sz val="10"/>
        <color rgb="FFFF0000"/>
        <rFont val="Frutiger CE Light"/>
        <family val="2"/>
      </rPr>
      <t xml:space="preserve"> </t>
    </r>
    <r>
      <rPr>
        <sz val="10"/>
        <color theme="1"/>
        <rFont val="Frutiger CE Light"/>
        <family val="2"/>
      </rPr>
      <t>s bočnim čepovima.</t>
    </r>
    <r>
      <rPr>
        <b/>
        <sz val="10"/>
        <color rgb="FFFF0000"/>
        <rFont val="Frutiger CE Light"/>
        <family val="2"/>
      </rPr>
      <t xml:space="preserve"> </t>
    </r>
    <r>
      <rPr>
        <sz val="10"/>
        <color indexed="8"/>
        <rFont val="Frutiger CE Light"/>
        <family val="2"/>
      </rPr>
      <t>Klupčice su širine 25 cm. S gornje i jedne bočne strane oblažu se melaminskom folijom u bijeloj boji. Obračun po metru dužnom.</t>
    </r>
  </si>
  <si>
    <t xml:space="preserve">Nabavka, isporuka i ugradnja slijedećih elemenata ili tehnički i cjenovno  jednakovrijednih. Sve doljnje stavke uključuju sve troškove vezane za nabavu, isporuku i ugradnju specificirane opreme. U cijenu također ukalkulirati troškove pokretne skele za rad na visini od 6m. Oznake razdjelnika izvesti na plastičnoj graviranoj pločici, kao i sve natpise na vratima. Sve kabele označiti plastičnim obumicama na oba kraja. DC i AC ormare je potrebno formirati sukladno tehničkom opisu (zasebno kao jedan ormar ili svaki ormar posebno).
</t>
  </si>
  <si>
    <r>
      <t xml:space="preserve">Prikazana specifikacija se odnosi na fotonaponsku elektranu definiranu projektom. </t>
    </r>
    <r>
      <rPr>
        <b/>
        <sz val="10"/>
        <color theme="1"/>
        <rFont val="Frutiger CE Light"/>
        <family val="2"/>
      </rPr>
      <t xml:space="preserve">Ako ponuditelj nije u mogućnosti ponuditi elemente elektrane sukladne ovom troškovniku ima pravo ponuditi tehnički i cjenovno jednako vrijednu elektranu sa elementima koji dimenzijski, snagom (W) ili količinom su različiti od projektiranih. </t>
    </r>
    <r>
      <rPr>
        <sz val="10"/>
        <color theme="1"/>
        <rFont val="Frutiger CE Light"/>
        <family val="2"/>
        <charset val="238"/>
      </rPr>
      <t xml:space="preserve">Pritom ponuditelj mora uz ponudu dostaviti slijedeće: 
•	 konfiguraciju ponuđene fotonaponske elektrane (jednopolna/blok shema), 
•	 proračun strujno naponskih karakteristika DC i AC elemenata elektrane, 
•	 proračun proizvodnje električne energije,
•	 popis komponenti odnosno dokazati da je ponuđena elektrana funkcionalna i jednakovrijedna projektiranoj.
 Jednakovrijednost ponude evaluira investitor odnosno od investitora angažiran stručnjak konzultant (inženjera elektrotehnike), prije donošenja odluke o prihvaćanju ili odbijanju ponude.
</t>
    </r>
    <r>
      <rPr>
        <b/>
        <sz val="10"/>
        <color theme="1"/>
        <rFont val="Frutiger CE Light"/>
        <family val="2"/>
      </rPr>
      <t>Potrebno je ponuditi sumarnu cijenu za sve stavke bez raspisivanja cijene za svaku pojedinačnu stavku.</t>
    </r>
  </si>
  <si>
    <t>PDV nije obračunat sukladno članku 38. stavak 6 Zakona o porezu na dodanu vrijednost.</t>
  </si>
  <si>
    <t>IZRADA ELABORATA UKUPNO:</t>
  </si>
  <si>
    <t>FOTONAPONSKA ELEKTRANA KOMPLET</t>
  </si>
  <si>
    <t>Fotonaponski paneli minimalne nazivne snage 450 Wp,  način izvedbe: half cut, minimalne efikasnosti fotonaponske pretvorbe 21 %, čelije, minimalno 3 bypass diode, nazivne struje (±10%): 17,38 A, nazivnog napona (±10%): 37,4 V, maksimalnog napona sustava 1000 V. Temperaturno područje (±10%): od -40 °C do +85 °C. Otpornosti na maksimalno opterećenje od (±10%): 5400 Pa, otpornos na tuču (±10%): promjer zrna 25 mm pri 23 m/s. Mase maksimalno 40 kg, Okvir izrađen od aluminija sa dvostrukom stjenkom i otvorima za drenažu, priključna kutija u stupnju zaštite minimalno IP66, spojni kabel: bakar 4mm² s izolacijom otpornom na sunčevo zračenje i atmorsferilije, spojnice tip MC4.                                                               Ponuditelj nudi (marka i tip ponuđenog proizvoda):</t>
  </si>
  <si>
    <t>Izmjenjivač nazivne snage minimalno 15,3kW DC odnosno 15kW AC, maksimalni napon DC strujnog kruga 1000 V, minimalno podržava maksimalnu struju stringa 23 A,minimalan broj MPPT ulaza: 2, nazivni napon MPPT ulaza od 460, 50 Hz, do 850 V. Nazivni napon AC 400V 3f 50 Hz. Izmjenjivač ima sljedeće tipove zaštite: nad-naponska, pod-naponska, nad-frekvencijska, pod-frekvencijska, RCD strujna zaštitna sklopka sa sprječavanjem injektiranja istosmjerne komponete u mrežu. Efikasnost pretvorbe minimalno 98,2 %, Stupanj zaštite minimalno IP65.                       Ponuditelj nudi (marka i tip ponuđenog proizvoda):</t>
  </si>
  <si>
    <t>zaštitni automatski prekidač C40/3P/25kA 2 kom.</t>
  </si>
  <si>
    <t>zaštitni automatski prekidač C32/3P/10kA 1 kom.</t>
  </si>
  <si>
    <t>zaštitni automatski prekidač C25/3P/10kA 2 kom.</t>
  </si>
  <si>
    <t>zaštitni automatski prekidač C20/3P/10kA 1 kom.</t>
  </si>
  <si>
    <t>zaštitni automatski prekidač C16/3P/10kA 1 kom.</t>
  </si>
  <si>
    <t>zaštitni automatski prekidač C16/1P/10kA 30 kom.</t>
  </si>
  <si>
    <t>zaštitni automatski prekidač C16/3P/10kA 5 kom.</t>
  </si>
  <si>
    <t>zaštitni automatski prekidač C6/1P/10kA 4 kom.</t>
  </si>
  <si>
    <t>zaštitni automatski prekidač C10/3P/10kA 5 kom.</t>
  </si>
  <si>
    <t>zaštitni automatski prekidač C10/1P/10kA 32 kom.</t>
  </si>
  <si>
    <t>RCD zaštitne sklopke (FID) 40/0,03A 4P 4 kom.</t>
  </si>
  <si>
    <t>RCD zaštitne sklopke (FID) 25/0,03A 4P 20 kom.</t>
  </si>
  <si>
    <t>bistabil relej 16A 5 kom.</t>
  </si>
  <si>
    <t>vremenski releji 3 kom.</t>
  </si>
  <si>
    <t>Instalacijski sklopnik 25A 4N/O 230V 6 kom.</t>
  </si>
  <si>
    <t>odvodnika prenapona tip 1+ 2, 3-polni+NPE,
Kapacitet odvodnje 25 kA (8/20) po polu
s termičkim osiguračem i optičkim indikatorom funkcije 1 kom.</t>
  </si>
  <si>
    <t>ostali sitni montažni nespecificirani pribor kpl.</t>
  </si>
  <si>
    <t>Kompaktni prekidač snage s termičkim isklopom
MC2 32A, 400V  1 kom.</t>
  </si>
  <si>
    <t>zaštitni automatski prekidač C16/2P/10kA 7 kom.</t>
  </si>
  <si>
    <t>zaštitni automatski prekidač C10/1P/6kA 4 kom.</t>
  </si>
  <si>
    <t>zaštitni automatski prekidač C16/1P/10kA 6 kom.</t>
  </si>
  <si>
    <t>RCD zaštitne sklopke (FID) 25/0,03A 4P 4 kom.</t>
  </si>
  <si>
    <t>Instalacijski sklopnik 25A 4N/O 230V 2 kom.</t>
  </si>
  <si>
    <t>signalizacija 4 kom.</t>
  </si>
  <si>
    <t>PDV (25%)</t>
  </si>
  <si>
    <t xml:space="preserve">PDV </t>
  </si>
  <si>
    <t>SVEUKUPNO RADOVI (EN. OBNOVA + UNUTARNJE UREĐENJE)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</si>
</sst>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kn&quot;_-;\-* #,##0.00\ &quot;kn&quot;_-;_-* &quot;-&quot;??\ &quot;kn&quot;_-;_-@_-"/>
    <numFmt numFmtId="164" formatCode="#,##0.0"/>
    <numFmt numFmtId="165" formatCode="0_)"/>
    <numFmt numFmtId="166" formatCode="_-* #,##0.00\ [$€-1]_-;\-* #,##0.00\ [$€-1]_-;_-* &quot;-&quot;??\ [$€-1]_-;_-@_-"/>
    <numFmt numFmtId="167" formatCode="_-* #,##0.00\ _k_n_-;\-* #,##0.00\ _k_n_-;_-* &quot;-&quot;??\ _k_n_-;_-@_-"/>
  </numFmts>
  <fonts count="65">
    <font>
      <sz val="10"/>
      <color theme="1"/>
      <name val="Frutiger CE Light"/>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2"/>
      <color theme="1"/>
      <name val="Frutiger CE Light"/>
      <family val="2"/>
      <charset val="238"/>
    </font>
    <font>
      <b/>
      <sz val="12"/>
      <color theme="1"/>
      <name val="Frutiger CE Light"/>
      <family val="2"/>
    </font>
    <font>
      <b/>
      <sz val="10"/>
      <color theme="1"/>
      <name val="Frutiger CE Light"/>
      <family val="2"/>
    </font>
    <font>
      <b/>
      <sz val="14"/>
      <color theme="1"/>
      <name val="Frutiger CE Light"/>
      <family val="2"/>
    </font>
    <font>
      <sz val="14"/>
      <color theme="1"/>
      <name val="Frutiger CE Light"/>
      <family val="2"/>
      <charset val="238"/>
    </font>
    <font>
      <sz val="10"/>
      <color theme="1"/>
      <name val="Frutiger CE Light"/>
      <family val="2"/>
    </font>
    <font>
      <sz val="10"/>
      <name val="Frutiger CE Light"/>
      <family val="2"/>
      <charset val="238"/>
    </font>
    <font>
      <sz val="10"/>
      <name val="Helv"/>
    </font>
    <font>
      <sz val="10"/>
      <name val="Arial"/>
      <family val="2"/>
      <charset val="238"/>
    </font>
    <font>
      <sz val="10"/>
      <color theme="1"/>
      <name val="Arial"/>
      <family val="2"/>
      <charset val="238"/>
    </font>
    <font>
      <sz val="10"/>
      <color rgb="FFFF0000"/>
      <name val="Arial"/>
      <family val="2"/>
      <charset val="238"/>
    </font>
    <font>
      <sz val="10"/>
      <color rgb="FFFF0000"/>
      <name val="Frutiger CE Light"/>
      <family val="2"/>
      <charset val="238"/>
    </font>
    <font>
      <vertAlign val="superscript"/>
      <sz val="10"/>
      <name val="Frutiger CE Light"/>
      <family val="2"/>
      <charset val="238"/>
    </font>
    <font>
      <sz val="10"/>
      <color rgb="FFC00000"/>
      <name val="Frutiger CE Light"/>
      <family val="2"/>
      <charset val="238"/>
    </font>
    <font>
      <vertAlign val="superscript"/>
      <sz val="10"/>
      <color theme="1"/>
      <name val="Frutiger CE Light"/>
      <family val="2"/>
      <charset val="238"/>
    </font>
    <font>
      <sz val="10"/>
      <name val="Arial"/>
      <family val="2"/>
    </font>
    <font>
      <sz val="10"/>
      <color theme="1"/>
      <name val="Arial"/>
      <family val="2"/>
    </font>
    <font>
      <sz val="10"/>
      <color theme="1"/>
      <name val="Frutiger CE Light"/>
      <family val="2"/>
      <charset val="238"/>
    </font>
    <font>
      <sz val="10"/>
      <name val="Arial"/>
      <family val="2"/>
    </font>
    <font>
      <sz val="10"/>
      <name val="Frutiger CE Light"/>
      <family val="2"/>
    </font>
    <font>
      <b/>
      <sz val="12"/>
      <color theme="4" tint="-0.249977111117893"/>
      <name val="Frutiger CE Light"/>
      <family val="2"/>
    </font>
    <font>
      <b/>
      <sz val="8"/>
      <name val="Frutiger CE Light"/>
      <family val="2"/>
    </font>
    <font>
      <b/>
      <sz val="10"/>
      <color theme="4" tint="-0.249977111117893"/>
      <name val="Frutiger CE Light"/>
      <family val="2"/>
    </font>
    <font>
      <sz val="10"/>
      <color rgb="FFFF0000"/>
      <name val="Frutiger CE Light"/>
      <family val="2"/>
    </font>
    <font>
      <vertAlign val="subscript"/>
      <sz val="10"/>
      <name val="Frutiger CE Light"/>
      <family val="2"/>
      <charset val="238"/>
    </font>
    <font>
      <vertAlign val="superscript"/>
      <sz val="10"/>
      <name val="Frutiger CE Light"/>
      <family val="2"/>
    </font>
    <font>
      <sz val="10"/>
      <color indexed="8"/>
      <name val="Frutiger CE Light"/>
      <family val="2"/>
    </font>
    <font>
      <sz val="10"/>
      <name val="Calibri"/>
      <family val="2"/>
    </font>
    <font>
      <vertAlign val="superscript"/>
      <sz val="10"/>
      <name val="Times New Roman"/>
      <family val="1"/>
      <charset val="238"/>
    </font>
    <font>
      <sz val="10"/>
      <name val="Times New Roman"/>
      <family val="1"/>
      <charset val="238"/>
    </font>
    <font>
      <sz val="10"/>
      <color indexed="8"/>
      <name val="Arial"/>
      <family val="2"/>
      <charset val="238"/>
    </font>
    <font>
      <b/>
      <sz val="10"/>
      <color indexed="8"/>
      <name val="Frutiger CE Light"/>
      <family val="2"/>
    </font>
    <font>
      <vertAlign val="superscript"/>
      <sz val="10"/>
      <name val="Calibri"/>
      <family val="2"/>
    </font>
    <font>
      <sz val="10"/>
      <color indexed="10"/>
      <name val="Frutiger CE Light"/>
      <family val="2"/>
      <charset val="238"/>
    </font>
    <font>
      <sz val="7"/>
      <name val="Times New Roman"/>
      <family val="1"/>
      <charset val="238"/>
    </font>
    <font>
      <sz val="7"/>
      <name val="Frutiger CE Light"/>
      <family val="2"/>
      <charset val="238"/>
    </font>
    <font>
      <sz val="10"/>
      <color rgb="FFFF0000"/>
      <name val="Arial"/>
      <family val="2"/>
    </font>
    <font>
      <sz val="10"/>
      <color theme="4" tint="-0.249977111117893"/>
      <name val="Frutiger CE Light"/>
      <family val="2"/>
    </font>
    <font>
      <b/>
      <sz val="10"/>
      <color theme="3" tint="0.39997558519241921"/>
      <name val="Frutiger CE Light"/>
      <family val="2"/>
    </font>
    <font>
      <b/>
      <sz val="10"/>
      <color rgb="FFFF0000"/>
      <name val="Frutiger CE Light"/>
      <family val="2"/>
    </font>
    <font>
      <sz val="10"/>
      <color indexed="10"/>
      <name val="Frutiger CE Light"/>
      <family val="2"/>
    </font>
    <font>
      <sz val="10"/>
      <name val="Calibri"/>
      <family val="2"/>
      <scheme val="minor"/>
    </font>
    <font>
      <sz val="10"/>
      <color rgb="FFFF0000"/>
      <name val="Calibri"/>
      <family val="2"/>
      <scheme val="minor"/>
    </font>
    <font>
      <sz val="10"/>
      <color rgb="FF000000"/>
      <name val="Calibri"/>
      <family val="2"/>
      <scheme val="minor"/>
    </font>
    <font>
      <b/>
      <sz val="10"/>
      <name val="Calibri"/>
      <family val="2"/>
      <scheme val="minor"/>
    </font>
    <font>
      <sz val="8"/>
      <color theme="1"/>
      <name val="Arial"/>
      <family val="2"/>
    </font>
    <font>
      <sz val="12"/>
      <name val="Frutiger CE Light"/>
      <family val="2"/>
    </font>
    <font>
      <sz val="10"/>
      <color theme="0"/>
      <name val="Frutiger CE Light"/>
      <family val="2"/>
      <charset val="238"/>
    </font>
    <font>
      <b/>
      <sz val="10"/>
      <name val="Frutiger CE Light"/>
      <family val="2"/>
    </font>
    <font>
      <sz val="10"/>
      <name val="Aptos Narrow"/>
      <family val="2"/>
    </font>
    <font>
      <b/>
      <sz val="10"/>
      <color theme="1"/>
      <name val="Frutiger CE Light"/>
      <family val="2"/>
      <charset val="238"/>
    </font>
    <font>
      <b/>
      <sz val="12"/>
      <name val="Calibri"/>
      <family val="2"/>
      <scheme val="minor"/>
    </font>
    <font>
      <b/>
      <sz val="12"/>
      <name val="Calibri"/>
      <family val="2"/>
    </font>
    <font>
      <b/>
      <sz val="10"/>
      <color rgb="FFFF0000"/>
      <name val="Calibri"/>
      <family val="2"/>
      <scheme val="minor"/>
    </font>
    <font>
      <sz val="10"/>
      <color indexed="8"/>
      <name val="Calibri"/>
      <family val="2"/>
      <scheme val="minor"/>
    </font>
    <font>
      <b/>
      <sz val="10"/>
      <color rgb="FFFF0000"/>
      <name val="Calibri"/>
      <family val="2"/>
      <charset val="238"/>
      <scheme val="minor"/>
    </font>
    <font>
      <b/>
      <sz val="10"/>
      <color rgb="FFFF0000"/>
      <name val="Frutiger CE Light"/>
      <family val="2"/>
      <charset val="238"/>
    </font>
    <font>
      <u/>
      <sz val="10"/>
      <name val="Frutiger CE Light"/>
      <family val="2"/>
    </font>
    <font>
      <sz val="12"/>
      <color rgb="FFFF0000"/>
      <name val="Frutiger CE Light"/>
      <family val="2"/>
    </font>
    <font>
      <b/>
      <sz val="12"/>
      <name val="Frutiger CE Light"/>
      <family val="2"/>
    </font>
  </fonts>
  <fills count="9">
    <fill>
      <patternFill patternType="none"/>
    </fill>
    <fill>
      <patternFill patternType="gray125"/>
    </fill>
    <fill>
      <patternFill patternType="solid">
        <fgColor rgb="FFDBE5F1"/>
        <bgColor indexed="64"/>
      </patternFill>
    </fill>
    <fill>
      <patternFill patternType="solid">
        <fgColor theme="0" tint="-0.249977111117893"/>
        <bgColor indexed="64"/>
      </patternFill>
    </fill>
    <fill>
      <patternFill patternType="solid">
        <fgColor rgb="FFEFF4F5"/>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3" tint="0.59999389629810485"/>
        <bgColor indexed="64"/>
      </patternFill>
    </fill>
  </fills>
  <borders count="19">
    <border>
      <left/>
      <right/>
      <top/>
      <bottom/>
      <diagonal/>
    </border>
    <border>
      <left style="double">
        <color theme="4" tint="0.59996337778862885"/>
      </left>
      <right/>
      <top/>
      <bottom style="double">
        <color theme="4" tint="0.59996337778862885"/>
      </bottom>
      <diagonal/>
    </border>
    <border>
      <left style="double">
        <color theme="4" tint="0.59996337778862885"/>
      </left>
      <right/>
      <top/>
      <bottom/>
      <diagonal/>
    </border>
    <border>
      <left/>
      <right/>
      <top/>
      <bottom style="double">
        <color theme="4" tint="0.59996337778862885"/>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right/>
      <top style="hair">
        <color theme="0" tint="-0.499984740745262"/>
      </top>
      <bottom style="hair">
        <color theme="0" tint="-0.499984740745262"/>
      </bottom>
      <diagonal/>
    </border>
    <border>
      <left/>
      <right/>
      <top style="thin">
        <color rgb="FFEFF4F5"/>
      </top>
      <bottom style="thin">
        <color rgb="FFEFF4F5"/>
      </bottom>
      <diagonal/>
    </border>
    <border>
      <left/>
      <right/>
      <top style="thin">
        <color rgb="FFD8E1E4"/>
      </top>
      <bottom style="thin">
        <color rgb="FFD8E1E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4">
    <xf numFmtId="0" fontId="0" fillId="0" borderId="0"/>
    <xf numFmtId="0" fontId="12" fillId="0" borderId="0"/>
    <xf numFmtId="0" fontId="4" fillId="0" borderId="0"/>
    <xf numFmtId="0" fontId="23" fillId="0" borderId="0"/>
    <xf numFmtId="0" fontId="13" fillId="0" borderId="0"/>
    <xf numFmtId="0" fontId="20" fillId="0" borderId="0"/>
    <xf numFmtId="0" fontId="13" fillId="0" borderId="0"/>
    <xf numFmtId="0" fontId="14" fillId="0" borderId="0"/>
    <xf numFmtId="0" fontId="3" fillId="0" borderId="9" applyAlignment="0">
      <alignment horizontal="left" vertical="center" wrapText="1"/>
    </xf>
    <xf numFmtId="44" fontId="14" fillId="0" borderId="0" applyFont="0" applyFill="0" applyBorder="0" applyAlignment="0" applyProtection="0"/>
    <xf numFmtId="9" fontId="14" fillId="0" borderId="0" applyFont="0" applyFill="0" applyBorder="0" applyAlignment="0" applyProtection="0"/>
    <xf numFmtId="0" fontId="20" fillId="0" borderId="0"/>
    <xf numFmtId="0" fontId="2" fillId="0" borderId="9" applyAlignment="0">
      <alignment horizontal="left" vertical="center" wrapText="1"/>
    </xf>
    <xf numFmtId="0" fontId="1" fillId="0" borderId="9" applyAlignment="0">
      <alignment horizontal="left" vertical="center" wrapText="1"/>
    </xf>
  </cellStyleXfs>
  <cellXfs count="470">
    <xf numFmtId="0" fontId="0" fillId="0" borderId="0" xfId="0"/>
    <xf numFmtId="0" fontId="0" fillId="0" borderId="2" xfId="0" applyBorder="1"/>
    <xf numFmtId="0" fontId="0" fillId="0" borderId="1" xfId="0" applyBorder="1"/>
    <xf numFmtId="0" fontId="0" fillId="0" borderId="3" xfId="0" applyBorder="1"/>
    <xf numFmtId="0" fontId="0" fillId="0" borderId="0" xfId="0" applyAlignment="1">
      <alignment horizontal="center"/>
    </xf>
    <xf numFmtId="0" fontId="0" fillId="0" borderId="0" xfId="0" applyAlignment="1">
      <alignment horizontal="left" vertical="top"/>
    </xf>
    <xf numFmtId="0" fontId="0" fillId="0" borderId="0" xfId="0" applyAlignment="1">
      <alignment horizontal="right"/>
    </xf>
    <xf numFmtId="0" fontId="0" fillId="0" borderId="0" xfId="0" applyAlignment="1">
      <alignment horizontal="left"/>
    </xf>
    <xf numFmtId="49" fontId="0" fillId="0" borderId="0" xfId="0" applyNumberFormat="1" applyAlignment="1">
      <alignment horizontal="justify" vertical="center" wrapText="1"/>
    </xf>
    <xf numFmtId="49" fontId="5" fillId="0" borderId="0" xfId="0" applyNumberFormat="1" applyFont="1" applyAlignment="1">
      <alignment horizontal="center"/>
    </xf>
    <xf numFmtId="49" fontId="5" fillId="0" borderId="0" xfId="0" applyNumberFormat="1" applyFont="1" applyAlignment="1">
      <alignment horizontal="justify" vertical="center" wrapText="1"/>
    </xf>
    <xf numFmtId="0" fontId="0" fillId="0" borderId="0" xfId="0" applyAlignment="1">
      <alignment horizontal="justify" vertical="center" wrapText="1"/>
    </xf>
    <xf numFmtId="2" fontId="0" fillId="0" borderId="0" xfId="0" applyNumberFormat="1" applyAlignment="1">
      <alignment horizontal="right"/>
    </xf>
    <xf numFmtId="49" fontId="6" fillId="2" borderId="0" xfId="0" applyNumberFormat="1" applyFont="1" applyFill="1" applyAlignment="1">
      <alignment horizontal="center"/>
    </xf>
    <xf numFmtId="0" fontId="7" fillId="2" borderId="0" xfId="0" applyFont="1" applyFill="1"/>
    <xf numFmtId="0" fontId="0" fillId="0" borderId="0" xfId="0" applyAlignment="1">
      <alignment horizontal="justify" vertical="top" wrapText="1"/>
    </xf>
    <xf numFmtId="49" fontId="6" fillId="2" borderId="0" xfId="0" applyNumberFormat="1" applyFont="1" applyFill="1" applyAlignment="1">
      <alignment vertical="center"/>
    </xf>
    <xf numFmtId="0" fontId="6" fillId="2" borderId="0" xfId="0" applyFont="1" applyFill="1" applyAlignment="1">
      <alignment vertical="center"/>
    </xf>
    <xf numFmtId="0" fontId="0" fillId="0" borderId="0" xfId="0" applyAlignment="1">
      <alignment horizontal="center" vertical="center"/>
    </xf>
    <xf numFmtId="0" fontId="0" fillId="0" borderId="4" xfId="0" applyBorder="1"/>
    <xf numFmtId="0" fontId="0" fillId="0" borderId="5" xfId="0" applyBorder="1"/>
    <xf numFmtId="0" fontId="0" fillId="0" borderId="7" xfId="0" applyBorder="1"/>
    <xf numFmtId="0" fontId="0" fillId="2" borderId="0" xfId="0" applyFill="1"/>
    <xf numFmtId="0" fontId="8" fillId="2" borderId="0" xfId="0" applyFont="1" applyFill="1" applyAlignment="1">
      <alignment vertical="center" wrapText="1"/>
    </xf>
    <xf numFmtId="0" fontId="6" fillId="2" borderId="0" xfId="0" applyFont="1" applyFill="1" applyAlignment="1">
      <alignment vertical="center" wrapText="1"/>
    </xf>
    <xf numFmtId="49" fontId="10" fillId="0" borderId="0" xfId="0" applyNumberFormat="1" applyFont="1"/>
    <xf numFmtId="0" fontId="0" fillId="0" borderId="0" xfId="0" applyAlignment="1">
      <alignment horizontal="right" vertical="top"/>
    </xf>
    <xf numFmtId="2" fontId="0" fillId="0" borderId="0" xfId="0" applyNumberFormat="1" applyAlignment="1">
      <alignment horizontal="right" vertical="center"/>
    </xf>
    <xf numFmtId="0" fontId="0" fillId="0" borderId="0" xfId="0" applyAlignment="1">
      <alignment horizontal="right" vertical="center"/>
    </xf>
    <xf numFmtId="0" fontId="10" fillId="0" borderId="0" xfId="0" applyFont="1"/>
    <xf numFmtId="0" fontId="6" fillId="2" borderId="0" xfId="0" applyFont="1" applyFill="1" applyAlignment="1">
      <alignment horizontal="center"/>
    </xf>
    <xf numFmtId="0" fontId="13" fillId="0" borderId="0" xfId="1" applyFont="1" applyAlignment="1">
      <alignment horizontal="center"/>
    </xf>
    <xf numFmtId="3" fontId="13" fillId="0" borderId="0" xfId="1" applyNumberFormat="1" applyFont="1" applyAlignment="1">
      <alignment horizontal="center" wrapText="1"/>
    </xf>
    <xf numFmtId="4" fontId="0" fillId="0" borderId="0" xfId="0" applyNumberFormat="1" applyAlignment="1">
      <alignment horizontal="right" vertical="center"/>
    </xf>
    <xf numFmtId="0" fontId="0" fillId="0" borderId="0" xfId="0" applyAlignment="1">
      <alignment vertical="top"/>
    </xf>
    <xf numFmtId="0" fontId="14" fillId="0" borderId="0" xfId="0" applyFont="1"/>
    <xf numFmtId="0" fontId="14" fillId="0" borderId="0" xfId="0" applyFont="1" applyAlignment="1">
      <alignment horizontal="center"/>
    </xf>
    <xf numFmtId="0" fontId="14" fillId="0" borderId="0" xfId="0" applyFont="1" applyAlignment="1">
      <alignment horizontal="left" vertical="top"/>
    </xf>
    <xf numFmtId="0" fontId="13" fillId="0" borderId="0" xfId="0" applyFont="1"/>
    <xf numFmtId="0" fontId="11" fillId="0" borderId="0" xfId="0" applyFont="1" applyAlignment="1">
      <alignment wrapText="1"/>
    </xf>
    <xf numFmtId="0" fontId="15" fillId="0" borderId="0" xfId="0" applyFont="1"/>
    <xf numFmtId="0" fontId="16" fillId="0" borderId="0" xfId="0" applyFont="1" applyAlignment="1">
      <alignment horizontal="left" vertical="top"/>
    </xf>
    <xf numFmtId="0" fontId="15" fillId="0" borderId="0" xfId="0" applyFont="1" applyAlignment="1">
      <alignment horizontal="right" vertical="center"/>
    </xf>
    <xf numFmtId="0" fontId="16" fillId="0" borderId="0" xfId="0" applyFont="1" applyAlignment="1">
      <alignment horizontal="justify" vertical="center" wrapText="1"/>
    </xf>
    <xf numFmtId="0" fontId="16" fillId="0" borderId="0" xfId="0" applyFont="1"/>
    <xf numFmtId="0" fontId="16" fillId="0" borderId="0" xfId="0" applyFont="1" applyAlignment="1">
      <alignment horizontal="center"/>
    </xf>
    <xf numFmtId="2" fontId="16" fillId="0" borderId="0" xfId="0" applyNumberFormat="1" applyFont="1" applyAlignment="1">
      <alignment horizontal="right"/>
    </xf>
    <xf numFmtId="49" fontId="5" fillId="0" borderId="4" xfId="0" applyNumberFormat="1" applyFont="1" applyBorder="1" applyAlignment="1">
      <alignment vertical="center"/>
    </xf>
    <xf numFmtId="49" fontId="5" fillId="0" borderId="7" xfId="0" applyNumberFormat="1" applyFont="1" applyBorder="1" applyAlignment="1">
      <alignment vertical="center"/>
    </xf>
    <xf numFmtId="49" fontId="5" fillId="0" borderId="6" xfId="0" applyNumberFormat="1" applyFont="1" applyBorder="1" applyAlignment="1">
      <alignment horizontal="center" vertical="center" wrapText="1"/>
    </xf>
    <xf numFmtId="0" fontId="16" fillId="0" borderId="0" xfId="0" applyFont="1" applyAlignment="1">
      <alignment horizontal="right" vertical="top"/>
    </xf>
    <xf numFmtId="0" fontId="15" fillId="0" borderId="0" xfId="0" applyFont="1" applyAlignment="1">
      <alignment horizontal="left" vertical="top"/>
    </xf>
    <xf numFmtId="0" fontId="11" fillId="0" borderId="0" xfId="0" applyFont="1"/>
    <xf numFmtId="0" fontId="11" fillId="0" borderId="0" xfId="0" applyFont="1" applyAlignment="1">
      <alignment horizontal="right" vertical="top"/>
    </xf>
    <xf numFmtId="0" fontId="11" fillId="0" borderId="0" xfId="0" applyFont="1" applyAlignment="1">
      <alignment horizontal="left" vertical="top"/>
    </xf>
    <xf numFmtId="0" fontId="11" fillId="0" borderId="0" xfId="0" applyFont="1" applyAlignment="1">
      <alignment horizontal="justify" vertical="center" wrapText="1"/>
    </xf>
    <xf numFmtId="0" fontId="11" fillId="0" borderId="0" xfId="0" applyFont="1" applyAlignment="1">
      <alignment horizontal="center"/>
    </xf>
    <xf numFmtId="2" fontId="11" fillId="0" borderId="0" xfId="0" applyNumberFormat="1" applyFont="1" applyAlignment="1">
      <alignment horizontal="right"/>
    </xf>
    <xf numFmtId="0" fontId="11" fillId="0" borderId="0" xfId="0" applyFont="1" applyAlignment="1">
      <alignment horizontal="left" vertical="center" wrapText="1"/>
    </xf>
    <xf numFmtId="0" fontId="11" fillId="0" borderId="0" xfId="0" applyFont="1" applyAlignment="1">
      <alignment horizontal="justify" vertical="top" wrapText="1"/>
    </xf>
    <xf numFmtId="49" fontId="11" fillId="0" borderId="0" xfId="0" applyNumberFormat="1" applyFont="1" applyAlignment="1">
      <alignment horizontal="justify" vertical="center" wrapText="1"/>
    </xf>
    <xf numFmtId="4" fontId="13" fillId="0" borderId="0" xfId="1" applyNumberFormat="1" applyFont="1"/>
    <xf numFmtId="0" fontId="13" fillId="0" borderId="0" xfId="0" applyFont="1" applyAlignment="1">
      <alignment horizontal="left" vertical="top"/>
    </xf>
    <xf numFmtId="0" fontId="13" fillId="0" borderId="0" xfId="0" applyFont="1" applyAlignment="1">
      <alignment horizontal="center"/>
    </xf>
    <xf numFmtId="0" fontId="13" fillId="0" borderId="0" xfId="0" applyFont="1" applyAlignment="1">
      <alignment horizontal="right" vertical="center"/>
    </xf>
    <xf numFmtId="0" fontId="18" fillId="0" borderId="0" xfId="0" applyFont="1" applyAlignment="1">
      <alignment horizontal="left" vertical="top"/>
    </xf>
    <xf numFmtId="0" fontId="18" fillId="0" borderId="0" xfId="0" applyFont="1" applyAlignment="1">
      <alignment horizontal="right" vertical="top"/>
    </xf>
    <xf numFmtId="0" fontId="18" fillId="0" borderId="0" xfId="0" applyFont="1"/>
    <xf numFmtId="0" fontId="18" fillId="0" borderId="0" xfId="0" applyFont="1" applyAlignment="1">
      <alignment horizontal="justify" vertical="center" wrapText="1"/>
    </xf>
    <xf numFmtId="0" fontId="18" fillId="0" borderId="0" xfId="0" applyFont="1" applyAlignment="1">
      <alignment horizontal="center"/>
    </xf>
    <xf numFmtId="2" fontId="18" fillId="0" borderId="0" xfId="0" applyNumberFormat="1" applyFont="1" applyAlignment="1">
      <alignment horizontal="right"/>
    </xf>
    <xf numFmtId="2" fontId="20" fillId="0" borderId="0" xfId="0" applyNumberFormat="1" applyFont="1" applyAlignment="1">
      <alignment horizontal="justify" vertical="justify" wrapText="1"/>
    </xf>
    <xf numFmtId="0" fontId="21" fillId="0" borderId="0" xfId="0" applyFont="1" applyAlignment="1">
      <alignment horizontal="center"/>
    </xf>
    <xf numFmtId="4" fontId="21" fillId="0" borderId="0" xfId="0" applyNumberFormat="1" applyFont="1" applyAlignment="1">
      <alignment horizontal="center"/>
    </xf>
    <xf numFmtId="2" fontId="11" fillId="0" borderId="0" xfId="0" applyNumberFormat="1" applyFont="1" applyAlignment="1">
      <alignment horizontal="justify" vertical="justify" wrapText="1"/>
    </xf>
    <xf numFmtId="4" fontId="0" fillId="0" borderId="0" xfId="0" applyNumberFormat="1" applyAlignment="1">
      <alignment horizontal="center"/>
    </xf>
    <xf numFmtId="2" fontId="11" fillId="0" borderId="0" xfId="0" applyNumberFormat="1" applyFont="1" applyAlignment="1">
      <alignment horizontal="justify" vertical="top" wrapText="1"/>
    </xf>
    <xf numFmtId="0" fontId="0" fillId="0" borderId="0" xfId="0" applyAlignment="1">
      <alignment wrapText="1"/>
    </xf>
    <xf numFmtId="0" fontId="24" fillId="0" borderId="0" xfId="3" applyFont="1" applyAlignment="1">
      <alignment vertical="top"/>
    </xf>
    <xf numFmtId="0" fontId="23" fillId="0" borderId="0" xfId="3"/>
    <xf numFmtId="0" fontId="26" fillId="0" borderId="6" xfId="3" applyFont="1" applyBorder="1" applyAlignment="1">
      <alignment horizontal="center" vertical="center" wrapText="1"/>
    </xf>
    <xf numFmtId="0" fontId="26" fillId="0" borderId="6" xfId="3" applyFont="1" applyBorder="1" applyAlignment="1">
      <alignment horizontal="center" vertical="center"/>
    </xf>
    <xf numFmtId="0" fontId="26" fillId="0" borderId="0" xfId="3" applyFont="1" applyAlignment="1">
      <alignment horizontal="center" vertical="center" wrapText="1"/>
    </xf>
    <xf numFmtId="0" fontId="26" fillId="0" borderId="0" xfId="3" applyFont="1" applyAlignment="1">
      <alignment horizontal="center" vertical="center"/>
    </xf>
    <xf numFmtId="0" fontId="24" fillId="0" borderId="0" xfId="3" applyFont="1" applyAlignment="1">
      <alignment vertical="top" wrapText="1"/>
    </xf>
    <xf numFmtId="0" fontId="27" fillId="0" borderId="0" xfId="3" applyFont="1" applyAlignment="1">
      <alignment vertical="top" wrapText="1"/>
    </xf>
    <xf numFmtId="0" fontId="24" fillId="0" borderId="0" xfId="3" applyFont="1" applyAlignment="1">
      <alignment horizontal="center" wrapText="1"/>
    </xf>
    <xf numFmtId="0" fontId="28" fillId="0" borderId="0" xfId="3" applyFont="1" applyAlignment="1">
      <alignment horizontal="right" wrapText="1"/>
    </xf>
    <xf numFmtId="0" fontId="28" fillId="0" borderId="0" xfId="3" applyFont="1" applyAlignment="1">
      <alignment wrapText="1"/>
    </xf>
    <xf numFmtId="4" fontId="24" fillId="0" borderId="0" xfId="3" applyNumberFormat="1" applyFont="1" applyAlignment="1">
      <alignment wrapText="1"/>
    </xf>
    <xf numFmtId="0" fontId="28" fillId="0" borderId="0" xfId="3" applyFont="1" applyAlignment="1">
      <alignment vertical="top" wrapText="1"/>
    </xf>
    <xf numFmtId="0" fontId="10" fillId="0" borderId="0" xfId="3" applyFont="1" applyAlignment="1">
      <alignment horizontal="justify" vertical="top" wrapText="1"/>
    </xf>
    <xf numFmtId="0" fontId="11" fillId="0" borderId="0" xfId="3" applyFont="1" applyAlignment="1">
      <alignment vertical="top" wrapText="1"/>
    </xf>
    <xf numFmtId="0" fontId="28" fillId="0" borderId="0" xfId="3" applyFont="1" applyAlignment="1">
      <alignment horizontal="center" wrapText="1"/>
    </xf>
    <xf numFmtId="4" fontId="28" fillId="0" borderId="0" xfId="3" applyNumberFormat="1" applyFont="1" applyAlignment="1">
      <alignment wrapText="1"/>
    </xf>
    <xf numFmtId="0" fontId="11" fillId="0" borderId="0" xfId="3" applyFont="1" applyAlignment="1">
      <alignment horizontal="justify" vertical="top" wrapText="1"/>
    </xf>
    <xf numFmtId="4" fontId="24" fillId="0" borderId="0" xfId="3" applyNumberFormat="1" applyFont="1" applyAlignment="1">
      <alignment horizontal="right" wrapText="1"/>
    </xf>
    <xf numFmtId="0" fontId="24" fillId="0" borderId="0" xfId="3" applyFont="1" applyAlignment="1">
      <alignment horizontal="center"/>
    </xf>
    <xf numFmtId="2" fontId="28" fillId="0" borderId="0" xfId="3" applyNumberFormat="1" applyFont="1" applyAlignment="1">
      <alignment horizontal="right"/>
    </xf>
    <xf numFmtId="0" fontId="24" fillId="0" borderId="0" xfId="3" applyFont="1" applyAlignment="1">
      <alignment horizontal="right"/>
    </xf>
    <xf numFmtId="0" fontId="24" fillId="0" borderId="0" xfId="3" applyFont="1"/>
    <xf numFmtId="0" fontId="24" fillId="0" borderId="0" xfId="3" applyFont="1" applyAlignment="1">
      <alignment horizontal="right" vertical="top" wrapText="1"/>
    </xf>
    <xf numFmtId="1" fontId="24" fillId="0" borderId="0" xfId="3" applyNumberFormat="1" applyFont="1" applyAlignment="1">
      <alignment horizontal="right"/>
    </xf>
    <xf numFmtId="2" fontId="24" fillId="0" borderId="0" xfId="3" applyNumberFormat="1" applyFont="1"/>
    <xf numFmtId="0" fontId="24" fillId="0" borderId="0" xfId="3" applyFont="1" applyAlignment="1">
      <alignment horizontal="justify" vertical="top" wrapText="1"/>
    </xf>
    <xf numFmtId="0" fontId="28" fillId="0" borderId="0" xfId="3" applyFont="1" applyAlignment="1">
      <alignment horizontal="right"/>
    </xf>
    <xf numFmtId="2" fontId="24" fillId="0" borderId="0" xfId="3" applyNumberFormat="1" applyFont="1" applyAlignment="1">
      <alignment horizontal="right"/>
    </xf>
    <xf numFmtId="0" fontId="24" fillId="0" borderId="0" xfId="3" applyFont="1" applyAlignment="1">
      <alignment horizontal="left" vertical="top" wrapText="1"/>
    </xf>
    <xf numFmtId="4" fontId="28" fillId="0" borderId="0" xfId="3" applyNumberFormat="1" applyFont="1" applyAlignment="1">
      <alignment horizontal="right" wrapText="1"/>
    </xf>
    <xf numFmtId="0" fontId="24" fillId="0" borderId="4" xfId="3" applyFont="1" applyBorder="1" applyAlignment="1">
      <alignment vertical="top"/>
    </xf>
    <xf numFmtId="0" fontId="24" fillId="0" borderId="5" xfId="3" applyFont="1" applyBorder="1" applyAlignment="1">
      <alignment vertical="top" wrapText="1"/>
    </xf>
    <xf numFmtId="0" fontId="24" fillId="0" borderId="5" xfId="3" applyFont="1" applyBorder="1" applyAlignment="1">
      <alignment horizontal="center" wrapText="1"/>
    </xf>
    <xf numFmtId="2" fontId="24" fillId="0" borderId="5" xfId="3" applyNumberFormat="1" applyFont="1" applyBorder="1" applyAlignment="1">
      <alignment horizontal="right"/>
    </xf>
    <xf numFmtId="4" fontId="28" fillId="0" borderId="5" xfId="3" applyNumberFormat="1" applyFont="1" applyBorder="1" applyAlignment="1">
      <alignment horizontal="right" wrapText="1"/>
    </xf>
    <xf numFmtId="4" fontId="24" fillId="0" borderId="7" xfId="3" applyNumberFormat="1" applyFont="1" applyBorder="1" applyAlignment="1">
      <alignment wrapText="1"/>
    </xf>
    <xf numFmtId="3" fontId="28" fillId="0" borderId="0" xfId="3" applyNumberFormat="1" applyFont="1" applyAlignment="1">
      <alignment horizontal="right"/>
    </xf>
    <xf numFmtId="0" fontId="31" fillId="0" borderId="0" xfId="3" applyFont="1" applyAlignment="1">
      <alignment vertical="top"/>
    </xf>
    <xf numFmtId="0" fontId="31" fillId="0" borderId="0" xfId="3" applyFont="1" applyAlignment="1">
      <alignment horizontal="left" vertical="top" wrapText="1"/>
    </xf>
    <xf numFmtId="0" fontId="31" fillId="0" borderId="0" xfId="3" applyFont="1"/>
    <xf numFmtId="0" fontId="24" fillId="0" borderId="4" xfId="3" applyFont="1" applyBorder="1" applyAlignment="1">
      <alignment vertical="top" wrapText="1"/>
    </xf>
    <xf numFmtId="0" fontId="28" fillId="0" borderId="5" xfId="3" applyFont="1" applyBorder="1" applyAlignment="1">
      <alignment horizontal="right" wrapText="1"/>
    </xf>
    <xf numFmtId="0" fontId="28" fillId="0" borderId="5" xfId="3" applyFont="1" applyBorder="1" applyAlignment="1">
      <alignment wrapText="1"/>
    </xf>
    <xf numFmtId="4" fontId="24" fillId="0" borderId="7" xfId="3" applyNumberFormat="1" applyFont="1" applyBorder="1" applyAlignment="1">
      <alignment vertical="center" wrapText="1"/>
    </xf>
    <xf numFmtId="0" fontId="28" fillId="0" borderId="0" xfId="3" applyFont="1" applyAlignment="1">
      <alignment horizontal="justify" vertical="top" wrapText="1"/>
    </xf>
    <xf numFmtId="0" fontId="34" fillId="0" borderId="0" xfId="3" applyFont="1" applyAlignment="1">
      <alignment horizontal="center" wrapText="1"/>
    </xf>
    <xf numFmtId="0" fontId="34" fillId="0" borderId="0" xfId="3" applyFont="1" applyAlignment="1">
      <alignment vertical="top" wrapText="1"/>
    </xf>
    <xf numFmtId="164" fontId="24" fillId="0" borderId="0" xfId="3" applyNumberFormat="1" applyFont="1" applyAlignment="1">
      <alignment horizontal="right" wrapText="1"/>
    </xf>
    <xf numFmtId="1" fontId="22" fillId="0" borderId="0" xfId="3" applyNumberFormat="1" applyFont="1" applyAlignment="1">
      <alignment horizontal="right"/>
    </xf>
    <xf numFmtId="0" fontId="10" fillId="0" borderId="0" xfId="3" applyFont="1" applyAlignment="1">
      <alignment horizontal="left" vertical="top" wrapText="1"/>
    </xf>
    <xf numFmtId="4" fontId="24" fillId="0" borderId="0" xfId="3" applyNumberFormat="1" applyFont="1" applyAlignment="1">
      <alignment vertical="center" wrapText="1"/>
    </xf>
    <xf numFmtId="0" fontId="11" fillId="0" borderId="0" xfId="3" applyFont="1" applyAlignment="1">
      <alignment horizontal="left" vertical="top" wrapText="1"/>
    </xf>
    <xf numFmtId="3" fontId="24" fillId="0" borderId="0" xfId="3" applyNumberFormat="1" applyFont="1" applyAlignment="1">
      <alignment horizontal="right"/>
    </xf>
    <xf numFmtId="0" fontId="34" fillId="0" borderId="0" xfId="3" applyFont="1" applyAlignment="1">
      <alignment horizontal="left" vertical="top" wrapText="1"/>
    </xf>
    <xf numFmtId="0" fontId="23" fillId="0" borderId="0" xfId="3" applyAlignment="1">
      <alignment vertical="top" wrapText="1"/>
    </xf>
    <xf numFmtId="0" fontId="41" fillId="0" borderId="0" xfId="3" applyFont="1" applyAlignment="1">
      <alignment vertical="top" wrapText="1"/>
    </xf>
    <xf numFmtId="0" fontId="28" fillId="0" borderId="0" xfId="3" applyFont="1" applyAlignment="1">
      <alignment horizontal="left" vertical="top" wrapText="1"/>
    </xf>
    <xf numFmtId="0" fontId="42" fillId="0" borderId="0" xfId="3" applyFont="1" applyAlignment="1">
      <alignment horizontal="justify" vertical="top" wrapText="1"/>
    </xf>
    <xf numFmtId="0" fontId="24" fillId="0" borderId="5" xfId="3" applyFont="1" applyBorder="1" applyAlignment="1">
      <alignment horizontal="right" wrapText="1"/>
    </xf>
    <xf numFmtId="0" fontId="34" fillId="0" borderId="0" xfId="3" applyFont="1" applyAlignment="1">
      <alignment horizontal="justify" vertical="top" wrapText="1"/>
    </xf>
    <xf numFmtId="0" fontId="43" fillId="0" borderId="0" xfId="3" applyFont="1" applyAlignment="1">
      <alignment vertical="top" wrapText="1"/>
    </xf>
    <xf numFmtId="0" fontId="44" fillId="0" borderId="0" xfId="3" applyFont="1" applyAlignment="1">
      <alignment vertical="top" wrapText="1"/>
    </xf>
    <xf numFmtId="0" fontId="20" fillId="0" borderId="0" xfId="3" applyFont="1" applyAlignment="1">
      <alignment vertical="top" wrapText="1"/>
    </xf>
    <xf numFmtId="0" fontId="42" fillId="0" borderId="0" xfId="3" applyFont="1" applyAlignment="1">
      <alignment vertical="top"/>
    </xf>
    <xf numFmtId="0" fontId="28" fillId="0" borderId="0" xfId="3" applyFont="1" applyAlignment="1">
      <alignment horizontal="left" vertical="top" indent="1"/>
    </xf>
    <xf numFmtId="4" fontId="24" fillId="0" borderId="0" xfId="3" applyNumberFormat="1" applyFont="1"/>
    <xf numFmtId="0" fontId="15" fillId="0" borderId="0" xfId="3" applyFont="1"/>
    <xf numFmtId="0" fontId="41" fillId="0" borderId="0" xfId="3" applyFont="1"/>
    <xf numFmtId="0" fontId="42" fillId="0" borderId="4" xfId="3" applyFont="1" applyBorder="1" applyAlignment="1">
      <alignment vertical="top"/>
    </xf>
    <xf numFmtId="0" fontId="28" fillId="0" borderId="5" xfId="3" applyFont="1" applyBorder="1" applyAlignment="1">
      <alignment horizontal="right"/>
    </xf>
    <xf numFmtId="4" fontId="24" fillId="0" borderId="7" xfId="3" applyNumberFormat="1" applyFont="1" applyBorder="1" applyAlignment="1">
      <alignment vertical="center"/>
    </xf>
    <xf numFmtId="0" fontId="45" fillId="0" borderId="0" xfId="3" applyFont="1" applyAlignment="1">
      <alignment vertical="top"/>
    </xf>
    <xf numFmtId="0" fontId="28" fillId="0" borderId="0" xfId="3" applyFont="1" applyAlignment="1">
      <alignment horizontal="justify" vertical="top"/>
    </xf>
    <xf numFmtId="0" fontId="45" fillId="0" borderId="0" xfId="3" applyFont="1" applyAlignment="1">
      <alignment horizontal="center"/>
    </xf>
    <xf numFmtId="0" fontId="27" fillId="0" borderId="0" xfId="3" applyFont="1" applyAlignment="1">
      <alignment horizontal="right" wrapText="1"/>
    </xf>
    <xf numFmtId="0" fontId="28" fillId="0" borderId="0" xfId="3" applyFont="1" applyAlignment="1">
      <alignment horizontal="right" vertical="top"/>
    </xf>
    <xf numFmtId="0" fontId="20" fillId="0" borderId="0" xfId="3" applyFont="1"/>
    <xf numFmtId="49" fontId="46" fillId="0" borderId="0" xfId="4" applyNumberFormat="1" applyFont="1" applyAlignment="1">
      <alignment horizontal="center" vertical="top"/>
    </xf>
    <xf numFmtId="49" fontId="46" fillId="0" borderId="8" xfId="4" applyNumberFormat="1" applyFont="1" applyBorder="1" applyAlignment="1">
      <alignment horizontal="center" vertical="top"/>
    </xf>
    <xf numFmtId="0" fontId="46" fillId="0" borderId="0" xfId="5" applyFont="1" applyAlignment="1">
      <alignment horizontal="left"/>
    </xf>
    <xf numFmtId="0" fontId="46" fillId="0" borderId="0" xfId="5" applyFont="1" applyAlignment="1">
      <alignment vertical="top" wrapText="1" readingOrder="1"/>
    </xf>
    <xf numFmtId="0" fontId="46" fillId="0" borderId="5" xfId="6" applyFont="1" applyBorder="1" applyAlignment="1">
      <alignment horizontal="justify" vertical="top" wrapText="1"/>
    </xf>
    <xf numFmtId="0" fontId="46" fillId="0" borderId="0" xfId="5" applyFont="1" applyAlignment="1">
      <alignment horizontal="justify" vertical="top" wrapText="1"/>
    </xf>
    <xf numFmtId="0" fontId="46" fillId="0" borderId="0" xfId="6" applyFont="1" applyAlignment="1">
      <alignment horizontal="center"/>
    </xf>
    <xf numFmtId="4" fontId="46" fillId="0" borderId="0" xfId="6" applyNumberFormat="1" applyFont="1" applyAlignment="1">
      <alignment horizontal="center" wrapText="1"/>
    </xf>
    <xf numFmtId="0" fontId="46" fillId="0" borderId="0" xfId="6" applyFont="1" applyAlignment="1">
      <alignment horizontal="justify" vertical="top" wrapText="1"/>
    </xf>
    <xf numFmtId="0" fontId="14" fillId="5" borderId="0" xfId="7" applyFill="1" applyAlignment="1">
      <alignment horizontal="left" wrapText="1"/>
    </xf>
    <xf numFmtId="0" fontId="24" fillId="0" borderId="0" xfId="4" applyFont="1" applyAlignment="1">
      <alignment vertical="top"/>
    </xf>
    <xf numFmtId="0" fontId="13" fillId="0" borderId="0" xfId="4"/>
    <xf numFmtId="0" fontId="45" fillId="0" borderId="0" xfId="4" applyFont="1" applyAlignment="1">
      <alignment vertical="top"/>
    </xf>
    <xf numFmtId="0" fontId="28" fillId="0" borderId="0" xfId="4" applyFont="1" applyAlignment="1">
      <alignment horizontal="justify" vertical="top"/>
    </xf>
    <xf numFmtId="0" fontId="45" fillId="0" borderId="0" xfId="4" applyFont="1" applyAlignment="1">
      <alignment horizontal="center"/>
    </xf>
    <xf numFmtId="2" fontId="28" fillId="0" borderId="0" xfId="4" applyNumberFormat="1" applyFont="1" applyAlignment="1">
      <alignment horizontal="right"/>
    </xf>
    <xf numFmtId="0" fontId="28" fillId="0" borderId="0" xfId="4" applyFont="1" applyAlignment="1">
      <alignment horizontal="right"/>
    </xf>
    <xf numFmtId="0" fontId="24" fillId="0" borderId="0" xfId="4" applyFont="1"/>
    <xf numFmtId="0" fontId="42" fillId="0" borderId="0" xfId="4" applyFont="1" applyAlignment="1">
      <alignment vertical="top"/>
    </xf>
    <xf numFmtId="0" fontId="28" fillId="0" borderId="0" xfId="4" applyFont="1" applyAlignment="1">
      <alignment horizontal="left" vertical="top" indent="1"/>
    </xf>
    <xf numFmtId="0" fontId="24" fillId="0" borderId="0" xfId="4" applyFont="1" applyAlignment="1">
      <alignment horizontal="center"/>
    </xf>
    <xf numFmtId="0" fontId="27" fillId="0" borderId="0" xfId="4" applyFont="1" applyAlignment="1">
      <alignment vertical="top" wrapText="1"/>
    </xf>
    <xf numFmtId="0" fontId="44" fillId="0" borderId="0" xfId="4" applyFont="1" applyAlignment="1">
      <alignment vertical="top" wrapText="1"/>
    </xf>
    <xf numFmtId="4" fontId="24" fillId="0" borderId="0" xfId="4" applyNumberFormat="1" applyFont="1"/>
    <xf numFmtId="4" fontId="24" fillId="0" borderId="0" xfId="4" applyNumberFormat="1" applyFont="1" applyAlignment="1">
      <alignment vertical="center"/>
    </xf>
    <xf numFmtId="0" fontId="27" fillId="0" borderId="0" xfId="4" applyFont="1" applyAlignment="1">
      <alignment horizontal="right" wrapText="1"/>
    </xf>
    <xf numFmtId="0" fontId="27" fillId="0" borderId="0" xfId="4" applyFont="1" applyAlignment="1">
      <alignment horizontal="right" vertical="center" wrapText="1"/>
    </xf>
    <xf numFmtId="0" fontId="45" fillId="0" borderId="0" xfId="4" applyFont="1" applyAlignment="1">
      <alignment horizontal="center" vertical="center"/>
    </xf>
    <xf numFmtId="2" fontId="28" fillId="0" borderId="0" xfId="4" applyNumberFormat="1" applyFont="1" applyAlignment="1">
      <alignment horizontal="right" vertical="center"/>
    </xf>
    <xf numFmtId="0" fontId="28" fillId="0" borderId="0" xfId="4" applyFont="1" applyAlignment="1">
      <alignment horizontal="right" vertical="center"/>
    </xf>
    <xf numFmtId="0" fontId="41" fillId="0" borderId="0" xfId="4" applyFont="1"/>
    <xf numFmtId="0" fontId="20" fillId="0" borderId="0" xfId="4" applyFont="1"/>
    <xf numFmtId="0" fontId="15" fillId="0" borderId="0" xfId="4" applyFont="1"/>
    <xf numFmtId="0" fontId="52" fillId="0" borderId="0" xfId="0" applyFont="1" applyAlignment="1">
      <alignment horizontal="center"/>
    </xf>
    <xf numFmtId="0" fontId="11" fillId="0" borderId="0" xfId="3" applyFont="1" applyAlignment="1">
      <alignment horizontal="right" wrapText="1"/>
    </xf>
    <xf numFmtId="0" fontId="31" fillId="0" borderId="0" xfId="3" applyFont="1" applyAlignment="1">
      <alignment horizontal="left" wrapText="1"/>
    </xf>
    <xf numFmtId="0" fontId="11" fillId="0" borderId="0" xfId="3" applyFont="1" applyAlignment="1">
      <alignment horizontal="left" wrapText="1"/>
    </xf>
    <xf numFmtId="0" fontId="11" fillId="0" borderId="0" xfId="3" applyFont="1" applyAlignment="1">
      <alignment wrapText="1"/>
    </xf>
    <xf numFmtId="0" fontId="24" fillId="0" borderId="0" xfId="3" applyFont="1" applyAlignment="1">
      <alignment horizontal="left" wrapText="1"/>
    </xf>
    <xf numFmtId="0" fontId="28" fillId="6" borderId="13" xfId="4" applyFont="1" applyFill="1" applyBorder="1" applyAlignment="1">
      <alignment horizontal="right"/>
    </xf>
    <xf numFmtId="4" fontId="24" fillId="6" borderId="14" xfId="4" applyNumberFormat="1" applyFont="1" applyFill="1" applyBorder="1" applyAlignment="1">
      <alignment vertical="center"/>
    </xf>
    <xf numFmtId="4" fontId="24" fillId="6" borderId="16" xfId="4" applyNumberFormat="1" applyFont="1" applyFill="1" applyBorder="1" applyAlignment="1">
      <alignment vertical="center"/>
    </xf>
    <xf numFmtId="0" fontId="28" fillId="6" borderId="8" xfId="4" applyFont="1" applyFill="1" applyBorder="1" applyAlignment="1">
      <alignment horizontal="right"/>
    </xf>
    <xf numFmtId="4" fontId="24" fillId="6" borderId="18" xfId="4" applyNumberFormat="1" applyFont="1" applyFill="1" applyBorder="1" applyAlignment="1">
      <alignment vertical="center"/>
    </xf>
    <xf numFmtId="0" fontId="28" fillId="7" borderId="5" xfId="4" applyFont="1" applyFill="1" applyBorder="1" applyAlignment="1">
      <alignment horizontal="right"/>
    </xf>
    <xf numFmtId="4" fontId="24" fillId="7" borderId="7" xfId="4" applyNumberFormat="1" applyFont="1" applyFill="1" applyBorder="1" applyAlignment="1">
      <alignment vertical="center"/>
    </xf>
    <xf numFmtId="0" fontId="28" fillId="6" borderId="5" xfId="4" applyFont="1" applyFill="1" applyBorder="1" applyAlignment="1">
      <alignment horizontal="right"/>
    </xf>
    <xf numFmtId="4" fontId="51" fillId="0" borderId="0" xfId="4" applyNumberFormat="1" applyFont="1" applyAlignment="1">
      <alignment vertical="center"/>
    </xf>
    <xf numFmtId="0" fontId="24" fillId="0" borderId="0" xfId="4" applyFont="1" applyAlignment="1">
      <alignment horizontal="left" vertical="top" wrapText="1"/>
    </xf>
    <xf numFmtId="0" fontId="24" fillId="7" borderId="4" xfId="4" applyFont="1" applyFill="1" applyBorder="1" applyAlignment="1">
      <alignment horizontal="left" vertical="top" wrapText="1"/>
    </xf>
    <xf numFmtId="0" fontId="24" fillId="7" borderId="5" xfId="4" applyFont="1" applyFill="1" applyBorder="1" applyAlignment="1">
      <alignment horizontal="left" vertical="top" wrapText="1"/>
    </xf>
    <xf numFmtId="0" fontId="24" fillId="8" borderId="4" xfId="4" applyFont="1" applyFill="1" applyBorder="1" applyAlignment="1">
      <alignment horizontal="left" vertical="top" wrapText="1"/>
    </xf>
    <xf numFmtId="0" fontId="24" fillId="8" borderId="5" xfId="4" applyFont="1" applyFill="1" applyBorder="1" applyAlignment="1">
      <alignment horizontal="left" vertical="top" wrapText="1"/>
    </xf>
    <xf numFmtId="0" fontId="28" fillId="8" borderId="5" xfId="4" applyFont="1" applyFill="1" applyBorder="1" applyAlignment="1">
      <alignment horizontal="right"/>
    </xf>
    <xf numFmtId="4" fontId="53" fillId="8" borderId="7" xfId="4" applyNumberFormat="1" applyFont="1" applyFill="1" applyBorder="1" applyAlignment="1">
      <alignment vertical="center"/>
    </xf>
    <xf numFmtId="0" fontId="26" fillId="0" borderId="6" xfId="11" applyFont="1" applyBorder="1" applyAlignment="1">
      <alignment horizontal="center" vertical="center" wrapText="1"/>
    </xf>
    <xf numFmtId="0" fontId="26" fillId="0" borderId="6" xfId="11" applyFont="1" applyBorder="1" applyAlignment="1">
      <alignment horizontal="right" vertical="center" wrapText="1"/>
    </xf>
    <xf numFmtId="0" fontId="55" fillId="0" borderId="0" xfId="7" applyFont="1" applyAlignment="1">
      <alignment horizontal="center" vertical="top" wrapText="1"/>
    </xf>
    <xf numFmtId="0" fontId="55" fillId="0" borderId="0" xfId="7" applyFont="1" applyAlignment="1">
      <alignment vertical="center" wrapText="1"/>
    </xf>
    <xf numFmtId="0" fontId="55" fillId="0" borderId="0" xfId="7" applyFont="1" applyAlignment="1">
      <alignment horizontal="right" vertical="center" wrapText="1"/>
    </xf>
    <xf numFmtId="167" fontId="55" fillId="0" borderId="0" xfId="7" applyNumberFormat="1" applyFont="1" applyAlignment="1">
      <alignment horizontal="right" vertical="center" wrapText="1"/>
    </xf>
    <xf numFmtId="0" fontId="55" fillId="0" borderId="0" xfId="7" applyFont="1" applyAlignment="1">
      <alignment vertical="top" wrapText="1"/>
    </xf>
    <xf numFmtId="0" fontId="55" fillId="0" borderId="0" xfId="7" applyFont="1" applyAlignment="1">
      <alignment horizontal="right" vertical="top" wrapText="1"/>
    </xf>
    <xf numFmtId="167" fontId="55" fillId="0" borderId="0" xfId="7" applyNumberFormat="1" applyFont="1" applyAlignment="1">
      <alignment horizontal="right" vertical="top" wrapText="1"/>
    </xf>
    <xf numFmtId="0" fontId="55" fillId="0" borderId="0" xfId="7" applyFont="1" applyAlignment="1">
      <alignment horizontal="left" vertical="top" wrapText="1"/>
    </xf>
    <xf numFmtId="0" fontId="55" fillId="0" borderId="0" xfId="7" applyFont="1" applyAlignment="1">
      <alignment horizontal="left" vertical="center" wrapText="1"/>
    </xf>
    <xf numFmtId="0" fontId="22" fillId="0" borderId="10" xfId="7" applyFont="1" applyBorder="1" applyAlignment="1">
      <alignment vertical="center" wrapText="1"/>
    </xf>
    <xf numFmtId="0" fontId="22" fillId="5" borderId="0" xfId="7" applyFont="1" applyFill="1" applyAlignment="1">
      <alignment horizontal="left" vertical="top" wrapText="1"/>
    </xf>
    <xf numFmtId="0" fontId="22" fillId="0" borderId="10" xfId="7" applyFont="1" applyBorder="1" applyAlignment="1">
      <alignment horizontal="left" vertical="center" wrapText="1"/>
    </xf>
    <xf numFmtId="49" fontId="46" fillId="0" borderId="8" xfId="4" applyNumberFormat="1" applyFont="1" applyBorder="1" applyAlignment="1">
      <alignment horizontal="justify" vertical="top"/>
    </xf>
    <xf numFmtId="49" fontId="46" fillId="0" borderId="8" xfId="4" applyNumberFormat="1" applyFont="1" applyBorder="1" applyAlignment="1">
      <alignment horizontal="center"/>
    </xf>
    <xf numFmtId="0" fontId="46" fillId="0" borderId="0" xfId="4" applyFont="1" applyAlignment="1">
      <alignment vertical="top"/>
    </xf>
    <xf numFmtId="49" fontId="49" fillId="0" borderId="6" xfId="4" applyNumberFormat="1" applyFont="1" applyBorder="1" applyAlignment="1">
      <alignment horizontal="center" vertical="center"/>
    </xf>
    <xf numFmtId="0" fontId="49" fillId="0" borderId="6" xfId="4" applyFont="1" applyBorder="1" applyAlignment="1">
      <alignment horizontal="center" vertical="center" wrapText="1"/>
    </xf>
    <xf numFmtId="4" fontId="49" fillId="0" borderId="6" xfId="4" applyNumberFormat="1" applyFont="1" applyBorder="1" applyAlignment="1">
      <alignment horizontal="center" vertical="center" wrapText="1"/>
    </xf>
    <xf numFmtId="0" fontId="46" fillId="3" borderId="0" xfId="4" applyFont="1" applyFill="1" applyAlignment="1">
      <alignment horizontal="center" vertical="center"/>
    </xf>
    <xf numFmtId="0" fontId="46" fillId="0" borderId="0" xfId="4" applyFont="1" applyAlignment="1">
      <alignment horizontal="center" vertical="top"/>
    </xf>
    <xf numFmtId="0" fontId="46" fillId="0" borderId="0" xfId="4" applyFont="1" applyAlignment="1">
      <alignment horizontal="justify" vertical="center"/>
    </xf>
    <xf numFmtId="0" fontId="46" fillId="0" borderId="0" xfId="4" applyFont="1" applyAlignment="1">
      <alignment horizontal="center"/>
    </xf>
    <xf numFmtId="0" fontId="47" fillId="0" borderId="0" xfId="4" applyFont="1" applyAlignment="1">
      <alignment vertical="center"/>
    </xf>
    <xf numFmtId="0" fontId="46" fillId="0" borderId="0" xfId="4" applyFont="1" applyAlignment="1">
      <alignment vertical="center"/>
    </xf>
    <xf numFmtId="0" fontId="46" fillId="0" borderId="0" xfId="5" applyFont="1" applyAlignment="1">
      <alignment horizontal="justify"/>
    </xf>
    <xf numFmtId="0" fontId="46" fillId="0" borderId="0" xfId="5" applyFont="1" applyAlignment="1">
      <alignment horizontal="center"/>
    </xf>
    <xf numFmtId="0" fontId="46" fillId="0" borderId="0" xfId="5" applyFont="1" applyAlignment="1">
      <alignment horizontal="justify" vertical="top" readingOrder="1"/>
    </xf>
    <xf numFmtId="0" fontId="46" fillId="0" borderId="0" xfId="5" applyFont="1" applyAlignment="1">
      <alignment horizontal="justify" vertical="top" wrapText="1" readingOrder="1"/>
    </xf>
    <xf numFmtId="0" fontId="46" fillId="0" borderId="0" xfId="5" applyFont="1" applyAlignment="1">
      <alignment horizontal="center" wrapText="1" readingOrder="1"/>
    </xf>
    <xf numFmtId="0" fontId="56" fillId="0" borderId="0" xfId="5" applyFont="1" applyAlignment="1">
      <alignment horizontal="justify" vertical="top" wrapText="1"/>
    </xf>
    <xf numFmtId="49" fontId="46" fillId="0" borderId="5" xfId="4" applyNumberFormat="1" applyFont="1" applyBorder="1" applyAlignment="1">
      <alignment horizontal="center" vertical="top"/>
    </xf>
    <xf numFmtId="0" fontId="49" fillId="0" borderId="5" xfId="4" applyFont="1" applyBorder="1" applyAlignment="1">
      <alignment horizontal="center"/>
    </xf>
    <xf numFmtId="4" fontId="58" fillId="0" borderId="5" xfId="4" applyNumberFormat="1" applyFont="1" applyBorder="1" applyAlignment="1">
      <alignment horizontal="right"/>
    </xf>
    <xf numFmtId="4" fontId="49" fillId="0" borderId="5" xfId="4" applyNumberFormat="1" applyFont="1" applyBorder="1" applyAlignment="1" applyProtection="1">
      <alignment horizontal="right"/>
      <protection locked="0"/>
    </xf>
    <xf numFmtId="4" fontId="49" fillId="0" borderId="5" xfId="4" applyNumberFormat="1" applyFont="1" applyBorder="1" applyAlignment="1">
      <alignment horizontal="right"/>
    </xf>
    <xf numFmtId="0" fontId="46" fillId="0" borderId="0" xfId="5" applyFont="1" applyAlignment="1">
      <alignment horizontal="justify" wrapText="1"/>
    </xf>
    <xf numFmtId="0" fontId="46" fillId="0" borderId="0" xfId="5" applyFont="1" applyAlignment="1">
      <alignment horizontal="center" vertical="top" wrapText="1" readingOrder="1"/>
    </xf>
    <xf numFmtId="49" fontId="46" fillId="0" borderId="4" xfId="4" applyNumberFormat="1" applyFont="1" applyBorder="1" applyAlignment="1">
      <alignment horizontal="center" vertical="top"/>
    </xf>
    <xf numFmtId="0" fontId="46" fillId="0" borderId="5" xfId="4" applyFont="1" applyBorder="1" applyAlignment="1">
      <alignment horizontal="center"/>
    </xf>
    <xf numFmtId="4" fontId="49" fillId="0" borderId="7" xfId="4" applyNumberFormat="1" applyFont="1" applyBorder="1" applyAlignment="1">
      <alignment horizontal="right"/>
    </xf>
    <xf numFmtId="0" fontId="46" fillId="0" borderId="0" xfId="6" applyFont="1" applyAlignment="1">
      <alignment horizontal="justify" vertical="center"/>
    </xf>
    <xf numFmtId="0" fontId="47" fillId="0" borderId="0" xfId="6" applyFont="1" applyAlignment="1">
      <alignment horizontal="center"/>
    </xf>
    <xf numFmtId="4" fontId="58" fillId="0" borderId="0" xfId="4" applyNumberFormat="1" applyFont="1" applyAlignment="1">
      <alignment horizontal="right"/>
    </xf>
    <xf numFmtId="4" fontId="49" fillId="0" borderId="0" xfId="4" applyNumberFormat="1" applyFont="1" applyAlignment="1" applyProtection="1">
      <alignment horizontal="right"/>
      <protection locked="0"/>
    </xf>
    <xf numFmtId="4" fontId="49" fillId="0" borderId="0" xfId="4" applyNumberFormat="1" applyFont="1" applyAlignment="1">
      <alignment horizontal="right"/>
    </xf>
    <xf numFmtId="4" fontId="58" fillId="0" borderId="0" xfId="6" applyNumberFormat="1" applyFont="1" applyAlignment="1">
      <alignment horizontal="center" wrapText="1"/>
    </xf>
    <xf numFmtId="4" fontId="49" fillId="0" borderId="0" xfId="6" applyNumberFormat="1" applyFont="1" applyAlignment="1">
      <alignment horizontal="center" wrapText="1"/>
    </xf>
    <xf numFmtId="0" fontId="46" fillId="0" borderId="0" xfId="6" applyFont="1" applyAlignment="1">
      <alignment horizontal="center" wrapText="1"/>
    </xf>
    <xf numFmtId="0" fontId="48" fillId="0" borderId="0" xfId="5" applyFont="1" applyAlignment="1">
      <alignment horizontal="justify" vertical="top" wrapText="1"/>
    </xf>
    <xf numFmtId="0" fontId="46" fillId="0" borderId="0" xfId="5" quotePrefix="1" applyFont="1" applyAlignment="1">
      <alignment horizontal="justify" vertical="top" wrapText="1" readingOrder="1"/>
    </xf>
    <xf numFmtId="0" fontId="46" fillId="0" borderId="0" xfId="6" quotePrefix="1" applyFont="1" applyAlignment="1">
      <alignment horizontal="justify" vertical="top" wrapText="1"/>
    </xf>
    <xf numFmtId="0" fontId="46" fillId="0" borderId="5" xfId="6" applyFont="1" applyBorder="1" applyAlignment="1">
      <alignment horizontal="center" wrapText="1"/>
    </xf>
    <xf numFmtId="0" fontId="47" fillId="0" borderId="0" xfId="5" applyFont="1" applyAlignment="1">
      <alignment horizontal="center" vertical="top" wrapText="1" readingOrder="1"/>
    </xf>
    <xf numFmtId="0" fontId="49" fillId="0" borderId="0" xfId="5" applyFont="1" applyAlignment="1">
      <alignment horizontal="justify" vertical="top" wrapText="1" readingOrder="1"/>
    </xf>
    <xf numFmtId="49" fontId="46" fillId="0" borderId="0" xfId="6" applyNumberFormat="1" applyFont="1" applyAlignment="1">
      <alignment horizontal="center"/>
    </xf>
    <xf numFmtId="0" fontId="32" fillId="0" borderId="0" xfId="0" applyFont="1" applyAlignment="1">
      <alignment horizontal="center" vertical="top" wrapText="1" readingOrder="1"/>
    </xf>
    <xf numFmtId="0" fontId="32" fillId="0" borderId="0" xfId="0" applyFont="1" applyAlignment="1">
      <alignment horizontal="justify" vertical="top" wrapText="1" readingOrder="1"/>
    </xf>
    <xf numFmtId="0" fontId="32" fillId="0" borderId="0" xfId="0" applyFont="1" applyAlignment="1">
      <alignment horizontal="center"/>
    </xf>
    <xf numFmtId="4" fontId="32" fillId="0" borderId="0" xfId="0" applyNumberFormat="1" applyFont="1" applyAlignment="1">
      <alignment horizontal="center" wrapText="1"/>
    </xf>
    <xf numFmtId="165" fontId="46" fillId="0" borderId="4" xfId="4" quotePrefix="1" applyNumberFormat="1" applyFont="1" applyBorder="1" applyAlignment="1">
      <alignment horizontal="center" vertical="top"/>
    </xf>
    <xf numFmtId="0" fontId="46" fillId="0" borderId="5" xfId="4" applyFont="1" applyBorder="1" applyAlignment="1">
      <alignment horizontal="justify" vertical="top" wrapText="1"/>
    </xf>
    <xf numFmtId="0" fontId="46" fillId="0" borderId="5" xfId="4" applyFont="1" applyBorder="1"/>
    <xf numFmtId="0" fontId="46" fillId="0" borderId="0" xfId="4" applyFont="1" applyAlignment="1">
      <alignment horizontal="justify"/>
    </xf>
    <xf numFmtId="0" fontId="46" fillId="0" borderId="0" xfId="4" applyFont="1"/>
    <xf numFmtId="165" fontId="46" fillId="0" borderId="8" xfId="4" quotePrefix="1" applyNumberFormat="1" applyFont="1" applyBorder="1" applyAlignment="1">
      <alignment horizontal="center" vertical="top"/>
    </xf>
    <xf numFmtId="0" fontId="46" fillId="0" borderId="8" xfId="4" applyFont="1" applyBorder="1" applyAlignment="1">
      <alignment horizontal="justify"/>
    </xf>
    <xf numFmtId="0" fontId="46" fillId="0" borderId="8" xfId="4" applyFont="1" applyBorder="1" applyAlignment="1">
      <alignment horizontal="center"/>
    </xf>
    <xf numFmtId="0" fontId="46" fillId="0" borderId="8" xfId="4" applyFont="1" applyBorder="1"/>
    <xf numFmtId="165" fontId="46" fillId="0" borderId="0" xfId="4" quotePrefix="1" applyNumberFormat="1" applyFont="1" applyAlignment="1">
      <alignment horizontal="center" vertical="top"/>
    </xf>
    <xf numFmtId="0" fontId="49" fillId="0" borderId="0" xfId="4" applyFont="1"/>
    <xf numFmtId="0" fontId="47" fillId="0" borderId="0" xfId="6" applyFont="1" applyAlignment="1">
      <alignment horizontal="center" vertical="top"/>
    </xf>
    <xf numFmtId="0" fontId="47" fillId="0" borderId="0" xfId="6" applyFont="1" applyAlignment="1">
      <alignment horizontal="justify" vertical="top" wrapText="1"/>
    </xf>
    <xf numFmtId="4" fontId="47" fillId="0" borderId="0" xfId="6" applyNumberFormat="1" applyFont="1" applyAlignment="1">
      <alignment horizontal="right"/>
    </xf>
    <xf numFmtId="165" fontId="47" fillId="0" borderId="0" xfId="4" quotePrefix="1" applyNumberFormat="1" applyFont="1" applyAlignment="1">
      <alignment horizontal="center" vertical="top"/>
    </xf>
    <xf numFmtId="0" fontId="47" fillId="0" borderId="0" xfId="4" applyFont="1" applyAlignment="1">
      <alignment horizontal="justify"/>
    </xf>
    <xf numFmtId="0" fontId="47" fillId="0" borderId="0" xfId="4" applyFont="1" applyAlignment="1">
      <alignment horizontal="center"/>
    </xf>
    <xf numFmtId="0" fontId="47" fillId="0" borderId="0" xfId="4" applyFont="1"/>
    <xf numFmtId="0" fontId="47" fillId="0" borderId="0" xfId="4" applyFont="1" applyAlignment="1">
      <alignment horizontal="justify" vertical="center" wrapText="1"/>
    </xf>
    <xf numFmtId="4" fontId="47" fillId="0" borderId="0" xfId="4" applyNumberFormat="1" applyFont="1" applyAlignment="1">
      <alignment wrapText="1"/>
    </xf>
    <xf numFmtId="4" fontId="47" fillId="0" borderId="0" xfId="4" applyNumberFormat="1" applyFont="1" applyAlignment="1">
      <alignment horizontal="right"/>
    </xf>
    <xf numFmtId="0" fontId="47" fillId="0" borderId="0" xfId="4" applyFont="1" applyAlignment="1">
      <alignment horizontal="center" vertical="top"/>
    </xf>
    <xf numFmtId="0" fontId="47" fillId="0" borderId="0" xfId="4" applyFont="1" applyAlignment="1">
      <alignment horizontal="center" wrapText="1"/>
    </xf>
    <xf numFmtId="2" fontId="47" fillId="0" borderId="0" xfId="4" applyNumberFormat="1" applyFont="1" applyAlignment="1">
      <alignment horizontal="right" wrapText="1"/>
    </xf>
    <xf numFmtId="4" fontId="47" fillId="0" borderId="0" xfId="4" applyNumberFormat="1" applyFont="1" applyAlignment="1">
      <alignment horizontal="right" wrapText="1"/>
    </xf>
    <xf numFmtId="0" fontId="46" fillId="0" borderId="0" xfId="6" quotePrefix="1" applyFont="1" applyAlignment="1">
      <alignment horizontal="justify" vertical="center" wrapText="1"/>
    </xf>
    <xf numFmtId="2" fontId="47" fillId="0" borderId="0" xfId="4" applyNumberFormat="1" applyFont="1" applyAlignment="1">
      <alignment horizontal="right" vertical="center"/>
    </xf>
    <xf numFmtId="0" fontId="47" fillId="0" borderId="0" xfId="4" applyFont="1" applyAlignment="1">
      <alignment horizontal="right" vertical="center"/>
    </xf>
    <xf numFmtId="4" fontId="47" fillId="0" borderId="0" xfId="4" applyNumberFormat="1" applyFont="1" applyAlignment="1">
      <alignment horizontal="right" vertical="center"/>
    </xf>
    <xf numFmtId="0" fontId="47" fillId="0" borderId="0" xfId="4" applyFont="1" applyAlignment="1">
      <alignment horizontal="justify" vertical="center"/>
    </xf>
    <xf numFmtId="4" fontId="46" fillId="0" borderId="0" xfId="5" applyNumberFormat="1" applyFont="1" applyAlignment="1">
      <alignment horizontal="center"/>
    </xf>
    <xf numFmtId="0" fontId="46" fillId="0" borderId="0" xfId="4" applyFont="1" applyAlignment="1">
      <alignment horizontal="justify" vertical="top" wrapText="1"/>
    </xf>
    <xf numFmtId="0" fontId="46" fillId="0" borderId="0" xfId="4" applyFont="1" applyAlignment="1">
      <alignment horizontal="center" wrapText="1"/>
    </xf>
    <xf numFmtId="2" fontId="46" fillId="0" borderId="0" xfId="4" applyNumberFormat="1" applyFont="1" applyAlignment="1">
      <alignment horizontal="right" wrapText="1"/>
    </xf>
    <xf numFmtId="4" fontId="46" fillId="0" borderId="0" xfId="4" applyNumberFormat="1" applyFont="1" applyAlignment="1">
      <alignment wrapText="1"/>
    </xf>
    <xf numFmtId="4" fontId="46" fillId="0" borderId="0" xfId="4" applyNumberFormat="1" applyFont="1" applyAlignment="1">
      <alignment horizontal="right" wrapText="1"/>
    </xf>
    <xf numFmtId="0" fontId="46" fillId="0" borderId="0" xfId="4" applyFont="1" applyAlignment="1">
      <alignment horizontal="justify" vertical="center" wrapText="1"/>
    </xf>
    <xf numFmtId="0" fontId="46" fillId="0" borderId="0" xfId="4" applyFont="1" applyAlignment="1">
      <alignment horizontal="right" vertical="center"/>
    </xf>
    <xf numFmtId="4" fontId="46" fillId="0" borderId="0" xfId="4" applyNumberFormat="1" applyFont="1" applyAlignment="1">
      <alignment horizontal="right" vertical="center"/>
    </xf>
    <xf numFmtId="0" fontId="47" fillId="0" borderId="0" xfId="4" applyFont="1" applyAlignment="1">
      <alignment horizontal="right"/>
    </xf>
    <xf numFmtId="0" fontId="46" fillId="0" borderId="0" xfId="4" applyFont="1" applyAlignment="1">
      <alignment horizontal="right"/>
    </xf>
    <xf numFmtId="4" fontId="46" fillId="0" borderId="0" xfId="4" applyNumberFormat="1" applyFont="1" applyAlignment="1">
      <alignment horizontal="right"/>
    </xf>
    <xf numFmtId="4" fontId="24" fillId="6" borderId="7" xfId="4" applyNumberFormat="1" applyFont="1" applyFill="1" applyBorder="1" applyAlignment="1">
      <alignment horizontal="right" vertical="center"/>
    </xf>
    <xf numFmtId="2" fontId="44" fillId="0" borderId="0" xfId="3" applyNumberFormat="1" applyFont="1" applyAlignment="1">
      <alignment horizontal="left" wrapText="1"/>
    </xf>
    <xf numFmtId="0" fontId="0" fillId="0" borderId="10" xfId="13" applyFont="1" applyBorder="1" applyAlignment="1">
      <alignment horizontal="left" vertical="top" wrapText="1"/>
    </xf>
    <xf numFmtId="0" fontId="22" fillId="0" borderId="10" xfId="13" applyFont="1" applyBorder="1" applyAlignment="1">
      <alignment horizontal="left" vertical="top" wrapText="1"/>
    </xf>
    <xf numFmtId="0" fontId="11" fillId="0" borderId="10" xfId="13" applyFont="1" applyBorder="1" applyAlignment="1">
      <alignment horizontal="left" vertical="top" wrapText="1"/>
    </xf>
    <xf numFmtId="0" fontId="22" fillId="5" borderId="10" xfId="13" applyFont="1" applyFill="1" applyBorder="1" applyAlignment="1">
      <alignment vertical="top" wrapText="1"/>
    </xf>
    <xf numFmtId="0" fontId="55" fillId="0" borderId="10" xfId="13" applyFont="1" applyBorder="1" applyAlignment="1">
      <alignment horizontal="left" vertical="top" wrapText="1"/>
    </xf>
    <xf numFmtId="0" fontId="22" fillId="5" borderId="10" xfId="13" applyFont="1" applyFill="1" applyBorder="1" applyAlignment="1">
      <alignment horizontal="left" vertical="top" wrapText="1"/>
    </xf>
    <xf numFmtId="0" fontId="14" fillId="0" borderId="0" xfId="7" applyAlignment="1">
      <alignment wrapText="1"/>
    </xf>
    <xf numFmtId="0" fontId="22" fillId="0" borderId="0" xfId="7" applyFont="1" applyAlignment="1">
      <alignment vertical="top" wrapText="1"/>
    </xf>
    <xf numFmtId="0" fontId="22" fillId="0" borderId="0" xfId="7" applyFont="1" applyAlignment="1">
      <alignment horizontal="left" vertical="top" wrapText="1"/>
    </xf>
    <xf numFmtId="0" fontId="22" fillId="0" borderId="0" xfId="7" applyFont="1" applyAlignment="1">
      <alignment vertical="center" wrapText="1"/>
    </xf>
    <xf numFmtId="0" fontId="22" fillId="0" borderId="0" xfId="7" applyFont="1" applyAlignment="1">
      <alignment wrapText="1"/>
    </xf>
    <xf numFmtId="0" fontId="22" fillId="0" borderId="0" xfId="7" applyFont="1" applyAlignment="1">
      <alignment horizontal="right" wrapText="1"/>
    </xf>
    <xf numFmtId="167" fontId="22" fillId="0" borderId="0" xfId="7" applyNumberFormat="1" applyFont="1" applyAlignment="1">
      <alignment horizontal="right" wrapText="1"/>
    </xf>
    <xf numFmtId="0" fontId="55" fillId="0" borderId="0" xfId="7" applyFont="1" applyAlignment="1">
      <alignment horizontal="center" vertical="center" wrapText="1"/>
    </xf>
    <xf numFmtId="0" fontId="22" fillId="0" borderId="0" xfId="7" applyFont="1" applyAlignment="1">
      <alignment horizontal="center" vertical="top" wrapText="1"/>
    </xf>
    <xf numFmtId="0" fontId="50" fillId="0" borderId="0" xfId="7" applyFont="1" applyAlignment="1">
      <alignment wrapText="1"/>
    </xf>
    <xf numFmtId="0" fontId="22" fillId="0" borderId="10" xfId="13" applyFont="1" applyBorder="1" applyAlignment="1">
      <alignment horizontal="center" vertical="top" wrapText="1"/>
    </xf>
    <xf numFmtId="0" fontId="22" fillId="0" borderId="10" xfId="13" applyFont="1" applyBorder="1" applyAlignment="1">
      <alignment horizontal="center" wrapText="1"/>
    </xf>
    <xf numFmtId="167" fontId="22" fillId="0" borderId="10" xfId="9" applyNumberFormat="1" applyFont="1" applyBorder="1" applyAlignment="1">
      <alignment horizontal="right" wrapText="1"/>
    </xf>
    <xf numFmtId="166" fontId="50" fillId="0" borderId="0" xfId="7" applyNumberFormat="1" applyFont="1" applyAlignment="1">
      <alignment horizontal="right" vertical="center" wrapText="1"/>
    </xf>
    <xf numFmtId="9" fontId="50" fillId="0" borderId="0" xfId="10" applyFont="1" applyBorder="1" applyAlignment="1">
      <alignment wrapText="1"/>
    </xf>
    <xf numFmtId="0" fontId="55" fillId="4" borderId="0" xfId="7" applyFont="1" applyFill="1" applyAlignment="1">
      <alignment horizontal="center" vertical="center" wrapText="1"/>
    </xf>
    <xf numFmtId="0" fontId="55" fillId="4" borderId="0" xfId="7" applyFont="1" applyFill="1" applyAlignment="1">
      <alignment vertical="center" wrapText="1"/>
    </xf>
    <xf numFmtId="0" fontId="22" fillId="4" borderId="0" xfId="7" applyFont="1" applyFill="1" applyAlignment="1">
      <alignment vertical="center" wrapText="1"/>
    </xf>
    <xf numFmtId="0" fontId="55" fillId="4" borderId="0" xfId="7" applyFont="1" applyFill="1" applyAlignment="1">
      <alignment horizontal="right" vertical="center" wrapText="1"/>
    </xf>
    <xf numFmtId="167" fontId="22" fillId="4" borderId="0" xfId="7" applyNumberFormat="1" applyFont="1" applyFill="1" applyAlignment="1">
      <alignment horizontal="right" vertical="center" wrapText="1"/>
    </xf>
    <xf numFmtId="0" fontId="50" fillId="0" borderId="0" xfId="7" applyFont="1" applyAlignment="1">
      <alignment vertical="center" wrapText="1"/>
    </xf>
    <xf numFmtId="44" fontId="50" fillId="0" borderId="0" xfId="7" applyNumberFormat="1" applyFont="1" applyAlignment="1">
      <alignment vertical="center" wrapText="1"/>
    </xf>
    <xf numFmtId="0" fontId="50" fillId="0" borderId="0" xfId="13" applyFont="1" applyBorder="1" applyAlignment="1">
      <alignment wrapText="1"/>
    </xf>
    <xf numFmtId="0" fontId="50" fillId="0" borderId="0" xfId="13" applyFont="1" applyBorder="1" applyAlignment="1">
      <alignment vertical="top" wrapText="1"/>
    </xf>
    <xf numFmtId="0" fontId="50" fillId="0" borderId="9" xfId="13" applyFont="1" applyAlignment="1">
      <alignment wrapText="1"/>
    </xf>
    <xf numFmtId="0" fontId="22" fillId="0" borderId="10" xfId="7" applyFont="1" applyBorder="1" applyAlignment="1">
      <alignment horizontal="center" wrapText="1"/>
    </xf>
    <xf numFmtId="0" fontId="22" fillId="0" borderId="10" xfId="13" applyFont="1" applyBorder="1" applyAlignment="1">
      <alignment horizontal="right" vertical="center" wrapText="1"/>
    </xf>
    <xf numFmtId="0" fontId="22" fillId="0" borderId="10" xfId="7" applyFont="1" applyBorder="1" applyAlignment="1">
      <alignment horizontal="right" vertical="center" wrapText="1"/>
    </xf>
    <xf numFmtId="167" fontId="22" fillId="0" borderId="0" xfId="7" applyNumberFormat="1" applyFont="1" applyAlignment="1">
      <alignment horizontal="right" vertical="center" wrapText="1"/>
    </xf>
    <xf numFmtId="167" fontId="22" fillId="0" borderId="10" xfId="9" applyNumberFormat="1" applyFont="1" applyBorder="1" applyAlignment="1">
      <alignment horizontal="right" vertical="center" wrapText="1"/>
    </xf>
    <xf numFmtId="0" fontId="22" fillId="0" borderId="0" xfId="7" applyFont="1" applyAlignment="1">
      <alignment horizontal="center" wrapText="1"/>
    </xf>
    <xf numFmtId="0" fontId="55" fillId="0" borderId="0" xfId="7" applyFont="1" applyAlignment="1">
      <alignment horizontal="right" wrapText="1"/>
    </xf>
    <xf numFmtId="0" fontId="22" fillId="5" borderId="10" xfId="13" applyFont="1" applyFill="1" applyBorder="1" applyAlignment="1">
      <alignment horizontal="center" vertical="top" wrapText="1"/>
    </xf>
    <xf numFmtId="0" fontId="22" fillId="5" borderId="10" xfId="13" applyFont="1" applyFill="1" applyBorder="1" applyAlignment="1">
      <alignment horizontal="center" wrapText="1"/>
    </xf>
    <xf numFmtId="0" fontId="22" fillId="5" borderId="10" xfId="7" applyFont="1" applyFill="1" applyBorder="1" applyAlignment="1">
      <alignment horizontal="center" wrapText="1"/>
    </xf>
    <xf numFmtId="0" fontId="50" fillId="5" borderId="0" xfId="13" applyFont="1" applyFill="1" applyBorder="1" applyAlignment="1">
      <alignment wrapText="1"/>
    </xf>
    <xf numFmtId="0" fontId="50" fillId="5" borderId="0" xfId="13" applyFont="1" applyFill="1" applyBorder="1" applyAlignment="1">
      <alignment vertical="top" wrapText="1"/>
    </xf>
    <xf numFmtId="0" fontId="22" fillId="5" borderId="0" xfId="7" applyFont="1" applyFill="1" applyAlignment="1">
      <alignment horizontal="center" vertical="top" wrapText="1"/>
    </xf>
    <xf numFmtId="0" fontId="14" fillId="5" borderId="0" xfId="7" applyFill="1" applyAlignment="1">
      <alignment wrapText="1"/>
    </xf>
    <xf numFmtId="0" fontId="14" fillId="5" borderId="0" xfId="7" applyFill="1" applyAlignment="1">
      <alignment horizontal="center" vertical="top" wrapText="1"/>
    </xf>
    <xf numFmtId="44" fontId="0" fillId="5" borderId="0" xfId="9" applyFont="1" applyFill="1" applyAlignment="1">
      <alignment horizontal="right" wrapText="1"/>
    </xf>
    <xf numFmtId="167" fontId="0" fillId="5" borderId="0" xfId="9" applyNumberFormat="1" applyFont="1" applyFill="1" applyAlignment="1">
      <alignment horizontal="right" wrapText="1"/>
    </xf>
    <xf numFmtId="0" fontId="14" fillId="5" borderId="0" xfId="7" applyFill="1" applyAlignment="1">
      <alignment vertical="top" wrapText="1"/>
    </xf>
    <xf numFmtId="0" fontId="14" fillId="0" borderId="0" xfId="7" applyAlignment="1">
      <alignment horizontal="right" wrapText="1"/>
    </xf>
    <xf numFmtId="167" fontId="14" fillId="0" borderId="0" xfId="7" applyNumberFormat="1" applyAlignment="1">
      <alignment horizontal="right" wrapText="1"/>
    </xf>
    <xf numFmtId="0" fontId="24" fillId="6" borderId="4" xfId="4" applyFont="1" applyFill="1" applyBorder="1" applyAlignment="1">
      <alignment horizontal="left" vertical="top" wrapText="1"/>
    </xf>
    <xf numFmtId="0" fontId="24" fillId="6" borderId="5" xfId="4" applyFont="1" applyFill="1" applyBorder="1" applyAlignment="1">
      <alignment horizontal="left" vertical="top" wrapText="1"/>
    </xf>
    <xf numFmtId="0" fontId="25" fillId="0" borderId="4" xfId="4" applyFont="1" applyBorder="1" applyAlignment="1">
      <alignment horizontal="center" vertical="center" wrapText="1"/>
    </xf>
    <xf numFmtId="0" fontId="25" fillId="0" borderId="5" xfId="4" applyFont="1" applyBorder="1" applyAlignment="1">
      <alignment horizontal="center" vertical="center" wrapText="1"/>
    </xf>
    <xf numFmtId="0" fontId="25" fillId="0" borderId="7" xfId="4" applyFont="1" applyBorder="1" applyAlignment="1">
      <alignment horizontal="center" vertical="center" wrapText="1"/>
    </xf>
    <xf numFmtId="0" fontId="24" fillId="6" borderId="12" xfId="4" applyFont="1" applyFill="1" applyBorder="1" applyAlignment="1">
      <alignment horizontal="left" vertical="top" wrapText="1"/>
    </xf>
    <xf numFmtId="0" fontId="24" fillId="6" borderId="13" xfId="4" applyFont="1" applyFill="1" applyBorder="1" applyAlignment="1">
      <alignment horizontal="left" vertical="top" wrapText="1"/>
    </xf>
    <xf numFmtId="0" fontId="24" fillId="6" borderId="15" xfId="4" applyFont="1" applyFill="1" applyBorder="1" applyAlignment="1">
      <alignment horizontal="left" vertical="top" wrapText="1"/>
    </xf>
    <xf numFmtId="0" fontId="24" fillId="6" borderId="4" xfId="4" applyFont="1" applyFill="1" applyBorder="1" applyAlignment="1">
      <alignment horizontal="left" vertical="top" wrapText="1"/>
    </xf>
    <xf numFmtId="0" fontId="24" fillId="6" borderId="5" xfId="4" applyFont="1" applyFill="1" applyBorder="1" applyAlignment="1">
      <alignment horizontal="left" vertical="top" wrapText="1"/>
    </xf>
    <xf numFmtId="0" fontId="27" fillId="0" borderId="5" xfId="3" applyFont="1" applyBorder="1" applyAlignment="1">
      <alignment horizontal="center" vertical="top" wrapText="1"/>
    </xf>
    <xf numFmtId="0" fontId="24" fillId="0" borderId="0" xfId="3" applyFont="1" applyAlignment="1">
      <alignment horizontal="left"/>
    </xf>
    <xf numFmtId="0" fontId="25" fillId="0" borderId="0" xfId="3" applyFont="1" applyAlignment="1">
      <alignment horizontal="left" vertical="center" wrapText="1"/>
    </xf>
    <xf numFmtId="0" fontId="34" fillId="0" borderId="0" xfId="3" applyFont="1" applyAlignment="1">
      <alignment vertical="top" wrapText="1"/>
    </xf>
    <xf numFmtId="0" fontId="34" fillId="0" borderId="0" xfId="3" applyFont="1" applyAlignment="1">
      <alignment horizontal="center" wrapText="1"/>
    </xf>
    <xf numFmtId="0" fontId="27" fillId="0" borderId="0" xfId="3" applyFont="1" applyAlignment="1">
      <alignment horizontal="center" vertical="top" wrapText="1"/>
    </xf>
    <xf numFmtId="4" fontId="9" fillId="2" borderId="0" xfId="0" applyNumberFormat="1" applyFont="1" applyFill="1" applyAlignment="1">
      <alignment horizontal="right" vertical="center"/>
    </xf>
    <xf numFmtId="4" fontId="0" fillId="0" borderId="0" xfId="0" applyNumberFormat="1" applyAlignment="1">
      <alignment horizontal="right" vertical="center"/>
    </xf>
    <xf numFmtId="0" fontId="6" fillId="2" borderId="0" xfId="0" applyFont="1" applyFill="1" applyAlignment="1">
      <alignment horizontal="center" vertical="center"/>
    </xf>
    <xf numFmtId="0" fontId="6" fillId="2" borderId="0" xfId="0" applyFont="1" applyFill="1" applyAlignment="1">
      <alignment horizontal="left" vertical="center" wrapText="1"/>
    </xf>
    <xf numFmtId="49" fontId="6" fillId="2" borderId="0" xfId="0" applyNumberFormat="1" applyFont="1" applyFill="1" applyAlignment="1">
      <alignment horizontal="center" vertical="center"/>
    </xf>
    <xf numFmtId="4" fontId="6" fillId="2" borderId="0" xfId="0" applyNumberFormat="1" applyFont="1" applyFill="1" applyAlignment="1">
      <alignment horizontal="right" vertical="center"/>
    </xf>
    <xf numFmtId="0" fontId="8" fillId="0" borderId="5" xfId="0" applyFont="1" applyBorder="1" applyAlignment="1">
      <alignment horizontal="center" vertical="center" wrapText="1"/>
    </xf>
    <xf numFmtId="0" fontId="0" fillId="0" borderId="0" xfId="0" applyAlignment="1">
      <alignment horizontal="justify" vertical="top" wrapText="1"/>
    </xf>
    <xf numFmtId="49" fontId="6" fillId="2" borderId="0" xfId="0" applyNumberFormat="1" applyFont="1" applyFill="1" applyAlignment="1">
      <alignment horizontal="left" vertic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4" xfId="0" applyNumberFormat="1" applyFont="1" applyBorder="1" applyAlignment="1">
      <alignment horizontal="left" vertical="center" wrapText="1"/>
    </xf>
    <xf numFmtId="49" fontId="5" fillId="0" borderId="7" xfId="0" applyNumberFormat="1" applyFont="1" applyBorder="1" applyAlignment="1">
      <alignment horizontal="left" vertical="center" wrapText="1"/>
    </xf>
    <xf numFmtId="0" fontId="60" fillId="0" borderId="0" xfId="6" applyFont="1" applyAlignment="1">
      <alignment horizontal="center" wrapText="1"/>
    </xf>
    <xf numFmtId="0" fontId="61" fillId="0" borderId="0" xfId="0" applyFont="1" applyAlignment="1">
      <alignment horizontal="center" wrapText="1"/>
    </xf>
    <xf numFmtId="0" fontId="46" fillId="0" borderId="0" xfId="5" applyFont="1" applyAlignment="1">
      <alignment horizontal="left"/>
    </xf>
    <xf numFmtId="0" fontId="46" fillId="0" borderId="0" xfId="5" applyFont="1" applyAlignment="1">
      <alignment horizontal="left" wrapText="1"/>
    </xf>
    <xf numFmtId="0" fontId="22" fillId="5" borderId="11" xfId="7" applyFont="1" applyFill="1" applyBorder="1" applyAlignment="1">
      <alignment horizontal="left" vertical="center" wrapText="1"/>
    </xf>
    <xf numFmtId="0" fontId="22" fillId="0" borderId="0" xfId="7" applyFont="1" applyAlignment="1">
      <alignment horizontal="center" vertical="top" wrapText="1"/>
    </xf>
    <xf numFmtId="0" fontId="0" fillId="0" borderId="0" xfId="7" applyFont="1" applyAlignment="1">
      <alignment horizontal="left" vertical="top" wrapText="1"/>
    </xf>
    <xf numFmtId="0" fontId="0" fillId="0" borderId="0" xfId="0" applyAlignment="1"/>
    <xf numFmtId="0" fontId="0" fillId="0" borderId="3" xfId="0" applyBorder="1" applyAlignment="1"/>
    <xf numFmtId="49" fontId="5" fillId="0" borderId="0" xfId="0" applyNumberFormat="1" applyFont="1" applyAlignment="1"/>
    <xf numFmtId="0" fontId="0" fillId="0" borderId="0" xfId="0" applyAlignment="1">
      <alignment vertical="top" wrapText="1"/>
    </xf>
    <xf numFmtId="0" fontId="11" fillId="0" borderId="0" xfId="0" applyFont="1" applyAlignment="1"/>
    <xf numFmtId="0" fontId="16" fillId="0" borderId="0" xfId="0" applyFont="1" applyAlignment="1"/>
    <xf numFmtId="0" fontId="16" fillId="0" borderId="0" xfId="0" applyFont="1" applyAlignment="1">
      <alignment wrapText="1"/>
    </xf>
    <xf numFmtId="0" fontId="18" fillId="0" borderId="0" xfId="0" applyFont="1" applyAlignment="1">
      <alignment wrapText="1"/>
    </xf>
    <xf numFmtId="3" fontId="18" fillId="0" borderId="0" xfId="1" applyNumberFormat="1" applyFont="1" applyAlignment="1"/>
    <xf numFmtId="1" fontId="0" fillId="0" borderId="0" xfId="0" applyNumberFormat="1" applyAlignment="1"/>
    <xf numFmtId="1" fontId="21" fillId="0" borderId="0" xfId="0" applyNumberFormat="1" applyFont="1" applyAlignment="1"/>
    <xf numFmtId="49" fontId="47" fillId="0" borderId="8" xfId="4" applyNumberFormat="1" applyFont="1" applyBorder="1" applyAlignment="1">
      <alignment horizontal="right" vertical="top"/>
    </xf>
    <xf numFmtId="4" fontId="49" fillId="0" borderId="6" xfId="4" applyNumberFormat="1" applyFont="1" applyBorder="1" applyAlignment="1">
      <alignment horizontal="right" vertical="center"/>
    </xf>
    <xf numFmtId="0" fontId="46" fillId="0" borderId="0" xfId="5" applyFont="1" applyAlignment="1">
      <alignment horizontal="right"/>
    </xf>
    <xf numFmtId="0" fontId="46" fillId="0" borderId="0" xfId="5" applyFont="1" applyAlignment="1">
      <alignment horizontal="right" vertical="top" wrapText="1" readingOrder="1"/>
    </xf>
    <xf numFmtId="4" fontId="46" fillId="0" borderId="0" xfId="6" applyNumberFormat="1" applyFont="1" applyAlignment="1">
      <alignment horizontal="right" wrapText="1"/>
    </xf>
    <xf numFmtId="4" fontId="47" fillId="0" borderId="0" xfId="6" applyNumberFormat="1" applyFont="1" applyAlignment="1">
      <alignment horizontal="right" wrapText="1"/>
    </xf>
    <xf numFmtId="0" fontId="46" fillId="0" borderId="0" xfId="6" applyFont="1" applyAlignment="1">
      <alignment horizontal="right"/>
    </xf>
    <xf numFmtId="4" fontId="58" fillId="0" borderId="0" xfId="6" applyNumberFormat="1" applyFont="1" applyAlignment="1">
      <alignment horizontal="right" wrapText="1"/>
    </xf>
    <xf numFmtId="0" fontId="46" fillId="0" borderId="5" xfId="6" applyFont="1" applyBorder="1" applyAlignment="1">
      <alignment horizontal="right" vertical="top" wrapText="1"/>
    </xf>
    <xf numFmtId="4" fontId="46" fillId="0" borderId="0" xfId="6" applyNumberFormat="1" applyFont="1" applyAlignment="1">
      <alignment horizontal="right"/>
    </xf>
    <xf numFmtId="0" fontId="46" fillId="0" borderId="0" xfId="6" applyFont="1" applyAlignment="1">
      <alignment horizontal="right" vertical="top" wrapText="1"/>
    </xf>
    <xf numFmtId="4" fontId="32" fillId="0" borderId="0" xfId="0" applyNumberFormat="1" applyFont="1" applyAlignment="1">
      <alignment horizontal="right" wrapText="1"/>
    </xf>
    <xf numFmtId="0" fontId="46" fillId="0" borderId="5" xfId="4" applyFont="1" applyBorder="1" applyAlignment="1">
      <alignment horizontal="right"/>
    </xf>
    <xf numFmtId="0" fontId="46" fillId="0" borderId="8" xfId="4" applyFont="1" applyBorder="1" applyAlignment="1">
      <alignment horizontal="right"/>
    </xf>
    <xf numFmtId="0" fontId="49" fillId="0" borderId="0" xfId="4" applyFont="1" applyAlignment="1">
      <alignment horizontal="right"/>
    </xf>
    <xf numFmtId="4" fontId="46" fillId="0" borderId="0" xfId="5" applyNumberFormat="1" applyFont="1" applyAlignment="1">
      <alignment horizontal="right"/>
    </xf>
    <xf numFmtId="0" fontId="46" fillId="0" borderId="0" xfId="4" applyFont="1" applyAlignment="1">
      <alignment horizontal="right" wrapText="1"/>
    </xf>
    <xf numFmtId="49" fontId="46" fillId="0" borderId="8" xfId="4" applyNumberFormat="1" applyFont="1" applyBorder="1" applyAlignment="1">
      <alignment horizontal="right" vertical="top"/>
    </xf>
    <xf numFmtId="4" fontId="49" fillId="0" borderId="6" xfId="4" applyNumberFormat="1" applyFont="1" applyBorder="1" applyAlignment="1">
      <alignment horizontal="right" vertical="center" wrapText="1"/>
    </xf>
    <xf numFmtId="4" fontId="49" fillId="0" borderId="5" xfId="4" applyNumberFormat="1" applyFont="1" applyBorder="1" applyAlignment="1">
      <alignment horizontal="right" vertical="center"/>
    </xf>
    <xf numFmtId="4" fontId="49" fillId="0" borderId="0" xfId="4" applyNumberFormat="1" applyFont="1" applyAlignment="1">
      <alignment horizontal="right" vertical="center"/>
    </xf>
    <xf numFmtId="0" fontId="46" fillId="0" borderId="7" xfId="4" applyFont="1" applyBorder="1" applyAlignment="1">
      <alignment horizontal="right"/>
    </xf>
    <xf numFmtId="0" fontId="26" fillId="0" borderId="0" xfId="3" applyFont="1" applyAlignment="1">
      <alignment horizontal="right" vertical="center" wrapText="1"/>
    </xf>
    <xf numFmtId="4" fontId="24" fillId="0" borderId="7" xfId="3" applyNumberFormat="1" applyFont="1" applyBorder="1" applyAlignment="1">
      <alignment horizontal="right" wrapText="1"/>
    </xf>
    <xf numFmtId="4" fontId="24" fillId="0" borderId="7" xfId="3" applyNumberFormat="1" applyFont="1" applyBorder="1" applyAlignment="1">
      <alignment horizontal="right" vertical="center" wrapText="1"/>
    </xf>
    <xf numFmtId="4" fontId="24" fillId="0" borderId="0" xfId="3" applyNumberFormat="1" applyFont="1" applyAlignment="1">
      <alignment horizontal="right" vertical="center" wrapText="1"/>
    </xf>
    <xf numFmtId="0" fontId="24" fillId="0" borderId="5" xfId="3" applyFont="1" applyBorder="1" applyAlignment="1">
      <alignment horizontal="right" vertical="top" wrapText="1"/>
    </xf>
    <xf numFmtId="4" fontId="24" fillId="0" borderId="0" xfId="3" applyNumberFormat="1" applyFont="1" applyAlignment="1">
      <alignment horizontal="right"/>
    </xf>
    <xf numFmtId="0" fontId="41" fillId="0" borderId="0" xfId="3" applyFont="1" applyAlignment="1">
      <alignment horizontal="right"/>
    </xf>
    <xf numFmtId="4" fontId="24" fillId="0" borderId="7" xfId="3" applyNumberFormat="1" applyFont="1" applyBorder="1" applyAlignment="1">
      <alignment horizontal="right" vertical="center"/>
    </xf>
    <xf numFmtId="0" fontId="24" fillId="0" borderId="0" xfId="3" applyFont="1" applyAlignment="1">
      <alignment horizontal="right"/>
    </xf>
    <xf numFmtId="0" fontId="20" fillId="0" borderId="0" xfId="3" applyFont="1" applyAlignment="1">
      <alignment horizontal="right"/>
    </xf>
    <xf numFmtId="4" fontId="26" fillId="0" borderId="6" xfId="3" applyNumberFormat="1" applyFont="1" applyBorder="1" applyAlignment="1">
      <alignment horizontal="center" vertical="center" wrapText="1"/>
    </xf>
    <xf numFmtId="4" fontId="26" fillId="0" borderId="0" xfId="3" applyNumberFormat="1" applyFont="1" applyAlignment="1">
      <alignment horizontal="right" vertical="center" wrapText="1"/>
    </xf>
    <xf numFmtId="4" fontId="28" fillId="0" borderId="0" xfId="3" applyNumberFormat="1" applyFont="1" applyAlignment="1">
      <alignment horizontal="right"/>
    </xf>
    <xf numFmtId="4" fontId="24" fillId="0" borderId="5" xfId="3" applyNumberFormat="1" applyFont="1" applyBorder="1" applyAlignment="1">
      <alignment horizontal="right"/>
    </xf>
    <xf numFmtId="4" fontId="24" fillId="0" borderId="5" xfId="3" applyNumberFormat="1" applyFont="1" applyBorder="1" applyAlignment="1">
      <alignment horizontal="right" wrapText="1"/>
    </xf>
    <xf numFmtId="4" fontId="24" fillId="0" borderId="5" xfId="3" applyNumberFormat="1" applyFont="1" applyBorder="1" applyAlignment="1">
      <alignment horizontal="right" vertical="top" wrapText="1"/>
    </xf>
    <xf numFmtId="4" fontId="24" fillId="0" borderId="0" xfId="3" applyNumberFormat="1" applyFont="1" applyAlignment="1">
      <alignment horizontal="right" vertical="top" wrapText="1"/>
    </xf>
    <xf numFmtId="4" fontId="15" fillId="0" borderId="0" xfId="3" applyNumberFormat="1" applyFont="1" applyAlignment="1">
      <alignment horizontal="right"/>
    </xf>
    <xf numFmtId="4" fontId="24" fillId="6" borderId="7" xfId="4" applyNumberFormat="1" applyFont="1" applyFill="1" applyBorder="1" applyAlignment="1">
      <alignment vertical="center"/>
    </xf>
    <xf numFmtId="0" fontId="24" fillId="6" borderId="0" xfId="4" applyFont="1" applyFill="1" applyBorder="1" applyAlignment="1">
      <alignment horizontal="left" vertical="top" wrapText="1"/>
    </xf>
    <xf numFmtId="0" fontId="28" fillId="6" borderId="0" xfId="4" applyFont="1" applyFill="1" applyBorder="1" applyAlignment="1">
      <alignment horizontal="right"/>
    </xf>
    <xf numFmtId="0" fontId="24" fillId="6" borderId="17" xfId="4" applyFont="1" applyFill="1" applyBorder="1" applyAlignment="1">
      <alignment horizontal="left" vertical="top" wrapText="1"/>
    </xf>
    <xf numFmtId="0" fontId="24" fillId="6" borderId="8" xfId="4" applyFont="1" applyFill="1" applyBorder="1" applyAlignment="1">
      <alignment horizontal="left" vertical="top" wrapText="1"/>
    </xf>
    <xf numFmtId="0" fontId="51" fillId="6" borderId="4" xfId="4" applyFont="1" applyFill="1" applyBorder="1" applyAlignment="1">
      <alignment horizontal="left" vertical="top" wrapText="1"/>
    </xf>
    <xf numFmtId="0" fontId="51" fillId="6" borderId="5" xfId="4" applyFont="1" applyFill="1" applyBorder="1" applyAlignment="1">
      <alignment horizontal="left" vertical="top" wrapText="1"/>
    </xf>
    <xf numFmtId="0" fontId="63" fillId="6" borderId="5" xfId="4" applyFont="1" applyFill="1" applyBorder="1" applyAlignment="1">
      <alignment horizontal="right"/>
    </xf>
    <xf numFmtId="4" fontId="51" fillId="6" borderId="7" xfId="4" applyNumberFormat="1" applyFont="1" applyFill="1" applyBorder="1" applyAlignment="1">
      <alignment vertical="center"/>
    </xf>
    <xf numFmtId="0" fontId="51" fillId="0" borderId="0" xfId="4" applyFont="1" applyAlignment="1">
      <alignment horizontal="left" vertical="top" wrapText="1"/>
    </xf>
    <xf numFmtId="0" fontId="63" fillId="0" borderId="0" xfId="4" applyFont="1" applyAlignment="1">
      <alignment horizontal="right"/>
    </xf>
    <xf numFmtId="0" fontId="51" fillId="8" borderId="4" xfId="4" applyFont="1" applyFill="1" applyBorder="1" applyAlignment="1">
      <alignment horizontal="left" vertical="top" wrapText="1"/>
    </xf>
    <xf numFmtId="0" fontId="51" fillId="8" borderId="5" xfId="4" applyFont="1" applyFill="1" applyBorder="1" applyAlignment="1">
      <alignment horizontal="left" vertical="top" wrapText="1"/>
    </xf>
    <xf numFmtId="0" fontId="63" fillId="8" borderId="5" xfId="4" applyFont="1" applyFill="1" applyBorder="1" applyAlignment="1">
      <alignment horizontal="right"/>
    </xf>
    <xf numFmtId="4" fontId="64" fillId="8" borderId="7" xfId="4" applyNumberFormat="1" applyFont="1" applyFill="1" applyBorder="1" applyAlignment="1">
      <alignment vertical="center"/>
    </xf>
  </cellXfs>
  <cellStyles count="14">
    <cellStyle name="Normal 2" xfId="4" xr:uid="{29F3CA7C-E218-43A5-AEE5-ADAF5FE4AD74}"/>
    <cellStyle name="Normal 2 2" xfId="6" xr:uid="{5317E288-D605-4227-8984-82E02D80E799}"/>
    <cellStyle name="Normalno" xfId="0" builtinId="0"/>
    <cellStyle name="Normalno 2" xfId="3" xr:uid="{1CA5DB31-06EC-4841-B87F-2D0491F53AF5}"/>
    <cellStyle name="Normalno 2 2" xfId="11" xr:uid="{3432DD9B-D702-4ABD-8E58-A0470EF41D04}"/>
    <cellStyle name="Normalno 3" xfId="5" xr:uid="{5075FB1E-0AE9-49BE-A305-1A27A4754D12}"/>
    <cellStyle name="Normalno 4" xfId="7" xr:uid="{63F9B1EC-6187-4889-9CEB-A3C5B94901F9}"/>
    <cellStyle name="Obično 2" xfId="2" xr:uid="{00000000-0005-0000-0000-000001000000}"/>
    <cellStyle name="Postotak 2" xfId="10" xr:uid="{387355CD-E8CC-4BEE-B6F1-F2527425DF88}"/>
    <cellStyle name="stavke" xfId="8" xr:uid="{883074DE-02D8-4367-A75E-E7DF3B1E272E}"/>
    <cellStyle name="stavke 2" xfId="12" xr:uid="{98A54017-625A-47BD-9532-6DB8F2F5056E}"/>
    <cellStyle name="stavke 2 2" xfId="13" xr:uid="{6DF201B5-ACAE-40FF-93C4-35955B48B107}"/>
    <cellStyle name="Style 1" xfId="1" xr:uid="{00000000-0005-0000-0000-000002000000}"/>
    <cellStyle name="Valuta 2" xfId="9" xr:uid="{0B4D8760-30B8-4ACD-8770-169186BE6F4E}"/>
  </cellStyles>
  <dxfs count="0"/>
  <tableStyles count="0" defaultTableStyle="TableStyleMedium2" defaultPivotStyle="PivotStyleLight16"/>
  <colors>
    <mruColors>
      <color rgb="FFDBE5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0</xdr:colOff>
      <xdr:row>0</xdr:row>
      <xdr:rowOff>0</xdr:rowOff>
    </xdr:from>
    <xdr:to>
      <xdr:col>13</xdr:col>
      <xdr:colOff>2198</xdr:colOff>
      <xdr:row>6</xdr:row>
      <xdr:rowOff>0</xdr:rowOff>
    </xdr:to>
    <xdr:sp macro="" textlink="">
      <xdr:nvSpPr>
        <xdr:cNvPr id="4" name="TekstniOkvir 3">
          <a:extLst>
            <a:ext uri="{FF2B5EF4-FFF2-40B4-BE49-F238E27FC236}">
              <a16:creationId xmlns:a16="http://schemas.microsoft.com/office/drawing/2014/main" id="{00000000-0008-0000-0000-000004000000}"/>
            </a:ext>
          </a:extLst>
        </xdr:cNvPr>
        <xdr:cNvSpPr txBox="1"/>
      </xdr:nvSpPr>
      <xdr:spPr>
        <a:xfrm>
          <a:off x="1055077" y="0"/>
          <a:ext cx="5380159" cy="10257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eaLnBrk="1" fontAlgn="auto" latinLnBrk="0" hangingPunct="1"/>
          <a:r>
            <a:rPr lang="hr-HR" sz="700">
              <a:solidFill>
                <a:schemeClr val="dk1"/>
              </a:solidFill>
              <a:latin typeface="Frutiger CE Light" pitchFamily="34" charset="0"/>
              <a:ea typeface="+mn-ea"/>
              <a:cs typeface="+mn-cs"/>
            </a:rPr>
            <a:t>INVESTITOR:		</a:t>
          </a:r>
          <a:r>
            <a:rPr lang="en-US" sz="700">
              <a:solidFill>
                <a:schemeClr val="dk1"/>
              </a:solidFill>
              <a:latin typeface="Frutiger CE Light" pitchFamily="34" charset="0"/>
              <a:ea typeface="+mn-ea"/>
              <a:cs typeface="+mn-cs"/>
            </a:rPr>
            <a:t>GRAD OSIJEK, ULICA</a:t>
          </a:r>
          <a:r>
            <a:rPr lang="en-US" sz="700" baseline="0">
              <a:solidFill>
                <a:schemeClr val="dk1"/>
              </a:solidFill>
              <a:latin typeface="Frutiger CE Light" pitchFamily="34" charset="0"/>
              <a:ea typeface="+mn-ea"/>
              <a:cs typeface="+mn-cs"/>
            </a:rPr>
            <a:t> FRANJE KUHAČA 9, OSIJEK</a:t>
          </a:r>
          <a:endParaRPr lang="hr-HR" sz="700">
            <a:solidFill>
              <a:schemeClr val="dk1"/>
            </a:solidFill>
            <a:latin typeface="Frutiger CE Light" pitchFamily="34" charset="0"/>
            <a:ea typeface="+mn-ea"/>
            <a:cs typeface="+mn-cs"/>
          </a:endParaRPr>
        </a:p>
        <a:p>
          <a:pPr eaLnBrk="1" fontAlgn="auto" latinLnBrk="0" hangingPunct="1"/>
          <a:r>
            <a:rPr lang="hr-HR" sz="700" baseline="0">
              <a:solidFill>
                <a:schemeClr val="dk1"/>
              </a:solidFill>
              <a:latin typeface="Frutiger CE Light" pitchFamily="34" charset="0"/>
              <a:ea typeface="+mn-ea"/>
              <a:cs typeface="+mn-cs"/>
            </a:rPr>
            <a:t>G</a:t>
          </a:r>
          <a:r>
            <a:rPr lang="hr-HR" sz="700">
              <a:solidFill>
                <a:schemeClr val="dk1"/>
              </a:solidFill>
              <a:latin typeface="Frutiger CE Light" pitchFamily="34" charset="0"/>
              <a:ea typeface="+mn-ea"/>
              <a:cs typeface="+mn-cs"/>
            </a:rPr>
            <a:t>RAĐEVINA:		</a:t>
          </a:r>
          <a:r>
            <a:rPr lang="en-US" sz="700">
              <a:solidFill>
                <a:schemeClr val="dk1"/>
              </a:solidFill>
              <a:latin typeface="Frutiger CE Light" pitchFamily="34" charset="0"/>
              <a:ea typeface="+mn-ea"/>
              <a:cs typeface="+mn-cs"/>
            </a:rPr>
            <a:t>REKONSTRUKCIJA DJEČJEG VRTIĆA KRIJESNICA</a:t>
          </a:r>
          <a:r>
            <a:rPr lang="hr-HR" sz="700">
              <a:solidFill>
                <a:schemeClr val="dk1"/>
              </a:solidFill>
              <a:latin typeface="Frutiger CE Light" pitchFamily="34" charset="0"/>
              <a:ea typeface="+mn-ea"/>
              <a:cs typeface="+mn-cs"/>
            </a:rPr>
            <a:t> </a:t>
          </a:r>
          <a:r>
            <a:rPr lang="en-US" sz="700">
              <a:solidFill>
                <a:schemeClr val="dk1"/>
              </a:solidFill>
              <a:latin typeface="Frutiger CE Light" pitchFamily="34" charset="0"/>
              <a:ea typeface="+mn-ea"/>
              <a:cs typeface="+mn-cs"/>
            </a:rPr>
            <a:t>- ENERGETSK</a:t>
          </a:r>
          <a:r>
            <a:rPr lang="hr-HR" sz="700">
              <a:solidFill>
                <a:schemeClr val="dk1"/>
              </a:solidFill>
              <a:latin typeface="Frutiger CE Light" pitchFamily="34" charset="0"/>
              <a:ea typeface="+mn-ea"/>
              <a:cs typeface="+mn-cs"/>
            </a:rPr>
            <a:t>A</a:t>
          </a:r>
          <a:r>
            <a:rPr lang="en-US" sz="700">
              <a:solidFill>
                <a:schemeClr val="dk1"/>
              </a:solidFill>
              <a:latin typeface="Frutiger CE Light" pitchFamily="34" charset="0"/>
              <a:ea typeface="+mn-ea"/>
              <a:cs typeface="+mn-cs"/>
            </a:rPr>
            <a:t> OBNOV</a:t>
          </a:r>
          <a:r>
            <a:rPr lang="hr-HR" sz="700">
              <a:solidFill>
                <a:schemeClr val="dk1"/>
              </a:solidFill>
              <a:latin typeface="Frutiger CE Light" pitchFamily="34" charset="0"/>
              <a:ea typeface="+mn-ea"/>
              <a:cs typeface="+mn-cs"/>
            </a:rPr>
            <a:t>A</a:t>
          </a:r>
          <a:r>
            <a:rPr lang="hr-HR" sz="700" baseline="0">
              <a:solidFill>
                <a:schemeClr val="dk1"/>
              </a:solidFill>
              <a:latin typeface="Frutiger CE Light" pitchFamily="34" charset="0"/>
              <a:ea typeface="+mn-ea"/>
              <a:cs typeface="+mn-cs"/>
            </a:rPr>
            <a:t> ZGRADE</a:t>
          </a:r>
          <a:endParaRPr lang="hr-HR" sz="700">
            <a:latin typeface="Frutiger CE Light" pitchFamily="34" charset="0"/>
          </a:endParaRPr>
        </a:p>
        <a:p>
          <a:r>
            <a:rPr lang="hr-HR" sz="700">
              <a:solidFill>
                <a:schemeClr val="dk1"/>
              </a:solidFill>
              <a:latin typeface="Frutiger CE Light" pitchFamily="34" charset="0"/>
              <a:ea typeface="+mn-ea"/>
              <a:cs typeface="+mn-cs"/>
            </a:rPr>
            <a:t>VRSTA PROJEKTA:		ELEKTROTEHNIČKI PROJEKT 	</a:t>
          </a:r>
          <a:endParaRPr lang="hr-HR" sz="700">
            <a:latin typeface="Frutiger CE Light" pitchFamily="34" charset="0"/>
          </a:endParaRPr>
        </a:p>
        <a:p>
          <a:r>
            <a:rPr lang="hr-HR" sz="700">
              <a:solidFill>
                <a:schemeClr val="dk1"/>
              </a:solidFill>
              <a:latin typeface="Frutiger CE Light" pitchFamily="34" charset="0"/>
              <a:ea typeface="+mn-ea"/>
              <a:cs typeface="+mn-cs"/>
            </a:rPr>
            <a:t>ZAJEDNIČKA OZNAKA PROJEKTA:	19/23-GP	</a:t>
          </a:r>
          <a:endParaRPr lang="hr-HR" sz="700">
            <a:latin typeface="Frutiger CE Light" pitchFamily="34" charset="0"/>
          </a:endParaRPr>
        </a:p>
        <a:p>
          <a:r>
            <a:rPr lang="hr-HR" sz="700">
              <a:solidFill>
                <a:schemeClr val="dk1"/>
              </a:solidFill>
              <a:latin typeface="Frutiger CE Light" pitchFamily="34" charset="0"/>
              <a:ea typeface="+mn-ea"/>
              <a:cs typeface="+mn-cs"/>
            </a:rPr>
            <a:t>BROJ MAPE:		3/4</a:t>
          </a:r>
          <a:endParaRPr lang="hr-HR" sz="700">
            <a:latin typeface="Frutiger CE Light" pitchFamily="34" charset="0"/>
          </a:endParaRPr>
        </a:p>
        <a:p>
          <a:r>
            <a:rPr lang="hr-HR" sz="700">
              <a:solidFill>
                <a:schemeClr val="dk1"/>
              </a:solidFill>
              <a:latin typeface="Frutiger CE Light" pitchFamily="34" charset="0"/>
              <a:ea typeface="+mn-ea"/>
              <a:cs typeface="+mn-cs"/>
            </a:rPr>
            <a:t>BROJ PROJEKTA:		19/23-GP-E	</a:t>
          </a:r>
          <a:endParaRPr lang="hr-HR" sz="700">
            <a:latin typeface="Frutiger CE Light" pitchFamily="34" charset="0"/>
          </a:endParaRPr>
        </a:p>
        <a:p>
          <a:r>
            <a:rPr lang="hr-HR" sz="700">
              <a:solidFill>
                <a:schemeClr val="dk1"/>
              </a:solidFill>
              <a:latin typeface="Frutiger CE Light" pitchFamily="34" charset="0"/>
              <a:ea typeface="+mn-ea"/>
              <a:cs typeface="+mn-cs"/>
            </a:rPr>
            <a:t>DATUM:		SVIBANJ</a:t>
          </a:r>
          <a:r>
            <a:rPr lang="en-US" sz="700">
              <a:solidFill>
                <a:schemeClr val="dk1"/>
              </a:solidFill>
              <a:latin typeface="Frutiger CE Light" pitchFamily="34" charset="0"/>
              <a:ea typeface="+mn-ea"/>
              <a:cs typeface="+mn-cs"/>
            </a:rPr>
            <a:t> 20</a:t>
          </a:r>
          <a:r>
            <a:rPr lang="hr-HR" sz="700">
              <a:solidFill>
                <a:schemeClr val="dk1"/>
              </a:solidFill>
              <a:latin typeface="Frutiger CE Light" pitchFamily="34" charset="0"/>
              <a:ea typeface="+mn-ea"/>
              <a:cs typeface="+mn-cs"/>
            </a:rPr>
            <a:t>23</a:t>
          </a:r>
          <a:r>
            <a:rPr lang="en-US" sz="700">
              <a:solidFill>
                <a:schemeClr val="dk1"/>
              </a:solidFill>
              <a:latin typeface="Frutiger CE Light" pitchFamily="34" charset="0"/>
              <a:ea typeface="+mn-ea"/>
              <a:cs typeface="+mn-cs"/>
            </a:rPr>
            <a:t>.</a:t>
          </a:r>
          <a:r>
            <a:rPr lang="hr-HR" sz="800">
              <a:solidFill>
                <a:schemeClr val="dk1"/>
              </a:solidFill>
              <a:latin typeface="Frutiger CE Light" pitchFamily="34" charset="0"/>
              <a:ea typeface="+mn-ea"/>
              <a:cs typeface="+mn-cs"/>
            </a:rPr>
            <a:t>	</a:t>
          </a:r>
          <a:endParaRPr lang="hr-HR" sz="800">
            <a:latin typeface="Frutiger CE Light" pitchFamily="34" charset="0"/>
          </a:endParaRPr>
        </a:p>
        <a:p>
          <a:pPr algn="l"/>
          <a:r>
            <a:rPr lang="hr-HR" sz="700">
              <a:solidFill>
                <a:schemeClr val="dk1"/>
              </a:solidFill>
              <a:latin typeface="Frutiger CE Light" pitchFamily="34" charset="0"/>
              <a:ea typeface="+mn-ea"/>
              <a:cs typeface="+mn-cs"/>
            </a:rPr>
            <a:t>	</a:t>
          </a:r>
        </a:p>
      </xdr:txBody>
    </xdr:sp>
    <xdr:clientData/>
  </xdr:twoCellAnchor>
  <xdr:twoCellAnchor editAs="oneCell">
    <xdr:from>
      <xdr:col>1</xdr:col>
      <xdr:colOff>18223</xdr:colOff>
      <xdr:row>0</xdr:row>
      <xdr:rowOff>87289</xdr:rowOff>
    </xdr:from>
    <xdr:to>
      <xdr:col>5</xdr:col>
      <xdr:colOff>103577</xdr:colOff>
      <xdr:row>5</xdr:row>
      <xdr:rowOff>99392</xdr:rowOff>
    </xdr:to>
    <xdr:pic>
      <xdr:nvPicPr>
        <xdr:cNvPr id="6" name="Slika 5" descr="logotip bez teksta.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blip>
        <a:stretch>
          <a:fillRect/>
        </a:stretch>
      </xdr:blipFill>
      <xdr:spPr>
        <a:xfrm>
          <a:off x="291549" y="87289"/>
          <a:ext cx="785235" cy="8817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638175</xdr:colOff>
      <xdr:row>765</xdr:row>
      <xdr:rowOff>0</xdr:rowOff>
    </xdr:from>
    <xdr:to>
      <xdr:col>1</xdr:col>
      <xdr:colOff>714375</xdr:colOff>
      <xdr:row>768</xdr:row>
      <xdr:rowOff>39565</xdr:rowOff>
    </xdr:to>
    <xdr:sp macro="" textlink="">
      <xdr:nvSpPr>
        <xdr:cNvPr id="2" name="Text Box 3">
          <a:extLst>
            <a:ext uri="{FF2B5EF4-FFF2-40B4-BE49-F238E27FC236}">
              <a16:creationId xmlns:a16="http://schemas.microsoft.com/office/drawing/2014/main" id="{70E16C8E-039D-40A9-A618-2A8B16ECFBB0}"/>
            </a:ext>
          </a:extLst>
        </xdr:cNvPr>
        <xdr:cNvSpPr txBox="1">
          <a:spLocks noChangeArrowheads="1"/>
        </xdr:cNvSpPr>
      </xdr:nvSpPr>
      <xdr:spPr bwMode="auto">
        <a:xfrm>
          <a:off x="1000125" y="224247075"/>
          <a:ext cx="76200" cy="52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3" name="Text Box 4">
          <a:extLst>
            <a:ext uri="{FF2B5EF4-FFF2-40B4-BE49-F238E27FC236}">
              <a16:creationId xmlns:a16="http://schemas.microsoft.com/office/drawing/2014/main" id="{7AF238A5-9A7F-4BE8-A13C-ED1D3244B4BA}"/>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4" name="Text Box 5">
          <a:extLst>
            <a:ext uri="{FF2B5EF4-FFF2-40B4-BE49-F238E27FC236}">
              <a16:creationId xmlns:a16="http://schemas.microsoft.com/office/drawing/2014/main" id="{BE96801E-9C1A-4224-8BBE-12438EA559A8}"/>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5" name="Text Box 6">
          <a:extLst>
            <a:ext uri="{FF2B5EF4-FFF2-40B4-BE49-F238E27FC236}">
              <a16:creationId xmlns:a16="http://schemas.microsoft.com/office/drawing/2014/main" id="{29A1F03A-981C-4486-85FA-B0CB99EA4E19}"/>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153867</xdr:rowOff>
    </xdr:to>
    <xdr:sp macro="" textlink="">
      <xdr:nvSpPr>
        <xdr:cNvPr id="6" name="Text Box 7">
          <a:extLst>
            <a:ext uri="{FF2B5EF4-FFF2-40B4-BE49-F238E27FC236}">
              <a16:creationId xmlns:a16="http://schemas.microsoft.com/office/drawing/2014/main" id="{CBF212A6-D18C-46EE-95DA-948B98243622}"/>
            </a:ext>
          </a:extLst>
        </xdr:cNvPr>
        <xdr:cNvSpPr txBox="1">
          <a:spLocks noChangeArrowheads="1"/>
        </xdr:cNvSpPr>
      </xdr:nvSpPr>
      <xdr:spPr bwMode="auto">
        <a:xfrm>
          <a:off x="1000125" y="228780975"/>
          <a:ext cx="76200" cy="153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153867</xdr:rowOff>
    </xdr:to>
    <xdr:sp macro="" textlink="">
      <xdr:nvSpPr>
        <xdr:cNvPr id="7" name="Text Box 8">
          <a:extLst>
            <a:ext uri="{FF2B5EF4-FFF2-40B4-BE49-F238E27FC236}">
              <a16:creationId xmlns:a16="http://schemas.microsoft.com/office/drawing/2014/main" id="{577D8F16-3E5D-485F-AFB5-8F554E7C74D0}"/>
            </a:ext>
          </a:extLst>
        </xdr:cNvPr>
        <xdr:cNvSpPr txBox="1">
          <a:spLocks noChangeArrowheads="1"/>
        </xdr:cNvSpPr>
      </xdr:nvSpPr>
      <xdr:spPr bwMode="auto">
        <a:xfrm>
          <a:off x="1000125" y="228780975"/>
          <a:ext cx="76200" cy="153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153867</xdr:rowOff>
    </xdr:to>
    <xdr:sp macro="" textlink="">
      <xdr:nvSpPr>
        <xdr:cNvPr id="8" name="Text Box 9">
          <a:extLst>
            <a:ext uri="{FF2B5EF4-FFF2-40B4-BE49-F238E27FC236}">
              <a16:creationId xmlns:a16="http://schemas.microsoft.com/office/drawing/2014/main" id="{532FB5DF-79FA-4654-96DA-6173F51E707A}"/>
            </a:ext>
          </a:extLst>
        </xdr:cNvPr>
        <xdr:cNvSpPr txBox="1">
          <a:spLocks noChangeArrowheads="1"/>
        </xdr:cNvSpPr>
      </xdr:nvSpPr>
      <xdr:spPr bwMode="auto">
        <a:xfrm>
          <a:off x="1000125" y="228780975"/>
          <a:ext cx="76200" cy="153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153867</xdr:rowOff>
    </xdr:to>
    <xdr:sp macro="" textlink="">
      <xdr:nvSpPr>
        <xdr:cNvPr id="9" name="Text Box 10">
          <a:extLst>
            <a:ext uri="{FF2B5EF4-FFF2-40B4-BE49-F238E27FC236}">
              <a16:creationId xmlns:a16="http://schemas.microsoft.com/office/drawing/2014/main" id="{70BAD1DF-1075-40E6-9407-D52E0DC81D89}"/>
            </a:ext>
          </a:extLst>
        </xdr:cNvPr>
        <xdr:cNvSpPr txBox="1">
          <a:spLocks noChangeArrowheads="1"/>
        </xdr:cNvSpPr>
      </xdr:nvSpPr>
      <xdr:spPr bwMode="auto">
        <a:xfrm>
          <a:off x="1000125" y="228780975"/>
          <a:ext cx="76200" cy="153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153867</xdr:rowOff>
    </xdr:to>
    <xdr:sp macro="" textlink="">
      <xdr:nvSpPr>
        <xdr:cNvPr id="10" name="Text Box 11">
          <a:extLst>
            <a:ext uri="{FF2B5EF4-FFF2-40B4-BE49-F238E27FC236}">
              <a16:creationId xmlns:a16="http://schemas.microsoft.com/office/drawing/2014/main" id="{FA465594-14EB-43C1-AF27-C50032D7151C}"/>
            </a:ext>
          </a:extLst>
        </xdr:cNvPr>
        <xdr:cNvSpPr txBox="1">
          <a:spLocks noChangeArrowheads="1"/>
        </xdr:cNvSpPr>
      </xdr:nvSpPr>
      <xdr:spPr bwMode="auto">
        <a:xfrm>
          <a:off x="1000125" y="228780975"/>
          <a:ext cx="76200" cy="153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153867</xdr:rowOff>
    </xdr:to>
    <xdr:sp macro="" textlink="">
      <xdr:nvSpPr>
        <xdr:cNvPr id="11" name="Text Box 12">
          <a:extLst>
            <a:ext uri="{FF2B5EF4-FFF2-40B4-BE49-F238E27FC236}">
              <a16:creationId xmlns:a16="http://schemas.microsoft.com/office/drawing/2014/main" id="{2315D77C-3D7A-4583-A9DB-CF108A4E31D5}"/>
            </a:ext>
          </a:extLst>
        </xdr:cNvPr>
        <xdr:cNvSpPr txBox="1">
          <a:spLocks noChangeArrowheads="1"/>
        </xdr:cNvSpPr>
      </xdr:nvSpPr>
      <xdr:spPr bwMode="auto">
        <a:xfrm>
          <a:off x="1000125" y="228780975"/>
          <a:ext cx="76200" cy="153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153867</xdr:rowOff>
    </xdr:to>
    <xdr:sp macro="" textlink="">
      <xdr:nvSpPr>
        <xdr:cNvPr id="12" name="Text Box 13">
          <a:extLst>
            <a:ext uri="{FF2B5EF4-FFF2-40B4-BE49-F238E27FC236}">
              <a16:creationId xmlns:a16="http://schemas.microsoft.com/office/drawing/2014/main" id="{8EA776F5-BBD0-458F-B3AC-71C044DCF6F7}"/>
            </a:ext>
          </a:extLst>
        </xdr:cNvPr>
        <xdr:cNvSpPr txBox="1">
          <a:spLocks noChangeArrowheads="1"/>
        </xdr:cNvSpPr>
      </xdr:nvSpPr>
      <xdr:spPr bwMode="auto">
        <a:xfrm>
          <a:off x="1000125" y="228780975"/>
          <a:ext cx="76200" cy="153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153867</xdr:rowOff>
    </xdr:to>
    <xdr:sp macro="" textlink="">
      <xdr:nvSpPr>
        <xdr:cNvPr id="13" name="Text Box 14">
          <a:extLst>
            <a:ext uri="{FF2B5EF4-FFF2-40B4-BE49-F238E27FC236}">
              <a16:creationId xmlns:a16="http://schemas.microsoft.com/office/drawing/2014/main" id="{2BDF57E7-D2ED-48DA-9DAD-FC5FDA289EBA}"/>
            </a:ext>
          </a:extLst>
        </xdr:cNvPr>
        <xdr:cNvSpPr txBox="1">
          <a:spLocks noChangeArrowheads="1"/>
        </xdr:cNvSpPr>
      </xdr:nvSpPr>
      <xdr:spPr bwMode="auto">
        <a:xfrm>
          <a:off x="1000125" y="228780975"/>
          <a:ext cx="76200" cy="153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14" name="Text Box 35">
          <a:extLst>
            <a:ext uri="{FF2B5EF4-FFF2-40B4-BE49-F238E27FC236}">
              <a16:creationId xmlns:a16="http://schemas.microsoft.com/office/drawing/2014/main" id="{E9126630-5542-49C6-A92D-56FAE59A8052}"/>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15" name="Text Box 36">
          <a:extLst>
            <a:ext uri="{FF2B5EF4-FFF2-40B4-BE49-F238E27FC236}">
              <a16:creationId xmlns:a16="http://schemas.microsoft.com/office/drawing/2014/main" id="{BFF0ACCD-F83A-4E43-91DA-6CEC06B27230}"/>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16" name="Text Box 37">
          <a:extLst>
            <a:ext uri="{FF2B5EF4-FFF2-40B4-BE49-F238E27FC236}">
              <a16:creationId xmlns:a16="http://schemas.microsoft.com/office/drawing/2014/main" id="{E5079DCD-2443-4B1D-90F0-FB44783AFB0C}"/>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17" name="Text Box 38">
          <a:extLst>
            <a:ext uri="{FF2B5EF4-FFF2-40B4-BE49-F238E27FC236}">
              <a16:creationId xmlns:a16="http://schemas.microsoft.com/office/drawing/2014/main" id="{A7482D87-2602-40A3-8E6F-3DB82997A4BC}"/>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18" name="Text Box 39">
          <a:extLst>
            <a:ext uri="{FF2B5EF4-FFF2-40B4-BE49-F238E27FC236}">
              <a16:creationId xmlns:a16="http://schemas.microsoft.com/office/drawing/2014/main" id="{DBB0D1B0-E570-4F45-A9F4-64E03BEAD103}"/>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19" name="Text Box 40">
          <a:extLst>
            <a:ext uri="{FF2B5EF4-FFF2-40B4-BE49-F238E27FC236}">
              <a16:creationId xmlns:a16="http://schemas.microsoft.com/office/drawing/2014/main" id="{D555D406-9CEE-45B4-A452-6A1B0ADFB63F}"/>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20" name="Text Box 41">
          <a:extLst>
            <a:ext uri="{FF2B5EF4-FFF2-40B4-BE49-F238E27FC236}">
              <a16:creationId xmlns:a16="http://schemas.microsoft.com/office/drawing/2014/main" id="{5E383E01-EDC1-4A93-B0E6-33F0DC0BEA91}"/>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21" name="Text Box 42">
          <a:extLst>
            <a:ext uri="{FF2B5EF4-FFF2-40B4-BE49-F238E27FC236}">
              <a16:creationId xmlns:a16="http://schemas.microsoft.com/office/drawing/2014/main" id="{05F7E6B8-ED6B-4EAA-B129-E16D50CFAC29}"/>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22" name="Text Box 43">
          <a:extLst>
            <a:ext uri="{FF2B5EF4-FFF2-40B4-BE49-F238E27FC236}">
              <a16:creationId xmlns:a16="http://schemas.microsoft.com/office/drawing/2014/main" id="{0A0E72F8-EB20-44F8-8532-9FCF6B619BDD}"/>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23" name="Text Box 44">
          <a:extLst>
            <a:ext uri="{FF2B5EF4-FFF2-40B4-BE49-F238E27FC236}">
              <a16:creationId xmlns:a16="http://schemas.microsoft.com/office/drawing/2014/main" id="{D1406BF1-81B2-46D7-9675-0A66A9BAEF25}"/>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24" name="Text Box 45">
          <a:extLst>
            <a:ext uri="{FF2B5EF4-FFF2-40B4-BE49-F238E27FC236}">
              <a16:creationId xmlns:a16="http://schemas.microsoft.com/office/drawing/2014/main" id="{F93BA84C-BCE4-45C9-BD29-70261BEA5332}"/>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25" name="Text Box 46">
          <a:extLst>
            <a:ext uri="{FF2B5EF4-FFF2-40B4-BE49-F238E27FC236}">
              <a16:creationId xmlns:a16="http://schemas.microsoft.com/office/drawing/2014/main" id="{210B4C86-A81D-4943-902B-DD24FDE89F2D}"/>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26" name="Text Box 47">
          <a:extLst>
            <a:ext uri="{FF2B5EF4-FFF2-40B4-BE49-F238E27FC236}">
              <a16:creationId xmlns:a16="http://schemas.microsoft.com/office/drawing/2014/main" id="{A91FB4BB-8709-4DE4-8CE6-54C6FAFBA215}"/>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27" name="Text Box 48">
          <a:extLst>
            <a:ext uri="{FF2B5EF4-FFF2-40B4-BE49-F238E27FC236}">
              <a16:creationId xmlns:a16="http://schemas.microsoft.com/office/drawing/2014/main" id="{CF092607-C5F3-4E23-9AEB-6C33AA02F176}"/>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28" name="Text Box 49">
          <a:extLst>
            <a:ext uri="{FF2B5EF4-FFF2-40B4-BE49-F238E27FC236}">
              <a16:creationId xmlns:a16="http://schemas.microsoft.com/office/drawing/2014/main" id="{C9917805-5344-4AC5-BAFE-D36A074296C8}"/>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76200</xdr:rowOff>
    </xdr:to>
    <xdr:sp macro="" textlink="">
      <xdr:nvSpPr>
        <xdr:cNvPr id="29" name="Text Box 50">
          <a:extLst>
            <a:ext uri="{FF2B5EF4-FFF2-40B4-BE49-F238E27FC236}">
              <a16:creationId xmlns:a16="http://schemas.microsoft.com/office/drawing/2014/main" id="{B06BE5A2-A7D5-4A78-AE49-E42A119E35DA}"/>
            </a:ext>
          </a:extLst>
        </xdr:cNvPr>
        <xdr:cNvSpPr txBox="1">
          <a:spLocks noChangeArrowheads="1"/>
        </xdr:cNvSpPr>
      </xdr:nvSpPr>
      <xdr:spPr bwMode="auto">
        <a:xfrm>
          <a:off x="1000125" y="228780975"/>
          <a:ext cx="762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153867</xdr:rowOff>
    </xdr:to>
    <xdr:sp macro="" textlink="">
      <xdr:nvSpPr>
        <xdr:cNvPr id="30" name="Text Box 51">
          <a:extLst>
            <a:ext uri="{FF2B5EF4-FFF2-40B4-BE49-F238E27FC236}">
              <a16:creationId xmlns:a16="http://schemas.microsoft.com/office/drawing/2014/main" id="{81AB186D-381F-4538-98F0-A5A62707DEFE}"/>
            </a:ext>
          </a:extLst>
        </xdr:cNvPr>
        <xdr:cNvSpPr txBox="1">
          <a:spLocks noChangeArrowheads="1"/>
        </xdr:cNvSpPr>
      </xdr:nvSpPr>
      <xdr:spPr bwMode="auto">
        <a:xfrm>
          <a:off x="1000125" y="228780975"/>
          <a:ext cx="76200" cy="153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153867</xdr:rowOff>
    </xdr:to>
    <xdr:sp macro="" textlink="">
      <xdr:nvSpPr>
        <xdr:cNvPr id="31" name="Text Box 52">
          <a:extLst>
            <a:ext uri="{FF2B5EF4-FFF2-40B4-BE49-F238E27FC236}">
              <a16:creationId xmlns:a16="http://schemas.microsoft.com/office/drawing/2014/main" id="{3771AA6B-A431-4C56-B012-0A2B7D7CA873}"/>
            </a:ext>
          </a:extLst>
        </xdr:cNvPr>
        <xdr:cNvSpPr txBox="1">
          <a:spLocks noChangeArrowheads="1"/>
        </xdr:cNvSpPr>
      </xdr:nvSpPr>
      <xdr:spPr bwMode="auto">
        <a:xfrm>
          <a:off x="1000125" y="228780975"/>
          <a:ext cx="76200" cy="153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556</xdr:row>
      <xdr:rowOff>0</xdr:rowOff>
    </xdr:from>
    <xdr:to>
      <xdr:col>1</xdr:col>
      <xdr:colOff>714375</xdr:colOff>
      <xdr:row>562</xdr:row>
      <xdr:rowOff>117229</xdr:rowOff>
    </xdr:to>
    <xdr:sp macro="" textlink="">
      <xdr:nvSpPr>
        <xdr:cNvPr id="32" name="Text Box 53">
          <a:extLst>
            <a:ext uri="{FF2B5EF4-FFF2-40B4-BE49-F238E27FC236}">
              <a16:creationId xmlns:a16="http://schemas.microsoft.com/office/drawing/2014/main" id="{9DAD6697-340B-4116-88E3-22902A3CA3D6}"/>
            </a:ext>
          </a:extLst>
        </xdr:cNvPr>
        <xdr:cNvSpPr txBox="1">
          <a:spLocks noChangeArrowheads="1"/>
        </xdr:cNvSpPr>
      </xdr:nvSpPr>
      <xdr:spPr bwMode="auto">
        <a:xfrm>
          <a:off x="1000125" y="177460275"/>
          <a:ext cx="76200" cy="10887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153867</xdr:rowOff>
    </xdr:to>
    <xdr:sp macro="" textlink="">
      <xdr:nvSpPr>
        <xdr:cNvPr id="33" name="Text Box 54">
          <a:extLst>
            <a:ext uri="{FF2B5EF4-FFF2-40B4-BE49-F238E27FC236}">
              <a16:creationId xmlns:a16="http://schemas.microsoft.com/office/drawing/2014/main" id="{1F9E15D0-5948-4DAE-AF31-9828E18050C8}"/>
            </a:ext>
          </a:extLst>
        </xdr:cNvPr>
        <xdr:cNvSpPr txBox="1">
          <a:spLocks noChangeArrowheads="1"/>
        </xdr:cNvSpPr>
      </xdr:nvSpPr>
      <xdr:spPr bwMode="auto">
        <a:xfrm>
          <a:off x="1000125" y="228780975"/>
          <a:ext cx="76200" cy="153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153867</xdr:rowOff>
    </xdr:to>
    <xdr:sp macro="" textlink="">
      <xdr:nvSpPr>
        <xdr:cNvPr id="34" name="Text Box 55">
          <a:extLst>
            <a:ext uri="{FF2B5EF4-FFF2-40B4-BE49-F238E27FC236}">
              <a16:creationId xmlns:a16="http://schemas.microsoft.com/office/drawing/2014/main" id="{80316674-E6B8-41FF-9355-F92BEA3E97AF}"/>
            </a:ext>
          </a:extLst>
        </xdr:cNvPr>
        <xdr:cNvSpPr txBox="1">
          <a:spLocks noChangeArrowheads="1"/>
        </xdr:cNvSpPr>
      </xdr:nvSpPr>
      <xdr:spPr bwMode="auto">
        <a:xfrm>
          <a:off x="1000125" y="228780975"/>
          <a:ext cx="76200" cy="153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153867</xdr:rowOff>
    </xdr:to>
    <xdr:sp macro="" textlink="">
      <xdr:nvSpPr>
        <xdr:cNvPr id="35" name="Text Box 56">
          <a:extLst>
            <a:ext uri="{FF2B5EF4-FFF2-40B4-BE49-F238E27FC236}">
              <a16:creationId xmlns:a16="http://schemas.microsoft.com/office/drawing/2014/main" id="{3E429196-F985-4A2A-B75A-9138340D0544}"/>
            </a:ext>
          </a:extLst>
        </xdr:cNvPr>
        <xdr:cNvSpPr txBox="1">
          <a:spLocks noChangeArrowheads="1"/>
        </xdr:cNvSpPr>
      </xdr:nvSpPr>
      <xdr:spPr bwMode="auto">
        <a:xfrm>
          <a:off x="1000125" y="228780975"/>
          <a:ext cx="76200" cy="153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153867</xdr:rowOff>
    </xdr:to>
    <xdr:sp macro="" textlink="">
      <xdr:nvSpPr>
        <xdr:cNvPr id="36" name="Text Box 57">
          <a:extLst>
            <a:ext uri="{FF2B5EF4-FFF2-40B4-BE49-F238E27FC236}">
              <a16:creationId xmlns:a16="http://schemas.microsoft.com/office/drawing/2014/main" id="{7C2ACF86-9588-40BF-B129-09526F787E37}"/>
            </a:ext>
          </a:extLst>
        </xdr:cNvPr>
        <xdr:cNvSpPr txBox="1">
          <a:spLocks noChangeArrowheads="1"/>
        </xdr:cNvSpPr>
      </xdr:nvSpPr>
      <xdr:spPr bwMode="auto">
        <a:xfrm>
          <a:off x="1000125" y="228780975"/>
          <a:ext cx="76200" cy="153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793</xdr:row>
      <xdr:rowOff>153867</xdr:rowOff>
    </xdr:to>
    <xdr:sp macro="" textlink="">
      <xdr:nvSpPr>
        <xdr:cNvPr id="37" name="Text Box 58">
          <a:extLst>
            <a:ext uri="{FF2B5EF4-FFF2-40B4-BE49-F238E27FC236}">
              <a16:creationId xmlns:a16="http://schemas.microsoft.com/office/drawing/2014/main" id="{7D389510-2194-4875-801D-C98B0AE77126}"/>
            </a:ext>
          </a:extLst>
        </xdr:cNvPr>
        <xdr:cNvSpPr txBox="1">
          <a:spLocks noChangeArrowheads="1"/>
        </xdr:cNvSpPr>
      </xdr:nvSpPr>
      <xdr:spPr bwMode="auto">
        <a:xfrm>
          <a:off x="1000125" y="228780975"/>
          <a:ext cx="76200" cy="153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38" name="Text Box 3">
          <a:extLst>
            <a:ext uri="{FF2B5EF4-FFF2-40B4-BE49-F238E27FC236}">
              <a16:creationId xmlns:a16="http://schemas.microsoft.com/office/drawing/2014/main" id="{E5C87407-899A-4E70-AA14-8E66B1B6EFCE}"/>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39" name="Text Box 4">
          <a:extLst>
            <a:ext uri="{FF2B5EF4-FFF2-40B4-BE49-F238E27FC236}">
              <a16:creationId xmlns:a16="http://schemas.microsoft.com/office/drawing/2014/main" id="{120401EB-3295-43BF-8CD7-AEEFD02C4A9F}"/>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0" name="Text Box 5">
          <a:extLst>
            <a:ext uri="{FF2B5EF4-FFF2-40B4-BE49-F238E27FC236}">
              <a16:creationId xmlns:a16="http://schemas.microsoft.com/office/drawing/2014/main" id="{D9EEEBD4-5B33-4404-A620-578282637680}"/>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1" name="Text Box 6">
          <a:extLst>
            <a:ext uri="{FF2B5EF4-FFF2-40B4-BE49-F238E27FC236}">
              <a16:creationId xmlns:a16="http://schemas.microsoft.com/office/drawing/2014/main" id="{CE658846-32B9-42D4-9024-C55FDA01F0EE}"/>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42" name="Text Box 7">
          <a:extLst>
            <a:ext uri="{FF2B5EF4-FFF2-40B4-BE49-F238E27FC236}">
              <a16:creationId xmlns:a16="http://schemas.microsoft.com/office/drawing/2014/main" id="{F55E3275-D7FC-4C0D-B1B7-06CB2D69F04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3" name="Text Box 8">
          <a:extLst>
            <a:ext uri="{FF2B5EF4-FFF2-40B4-BE49-F238E27FC236}">
              <a16:creationId xmlns:a16="http://schemas.microsoft.com/office/drawing/2014/main" id="{FE0F8EBA-1EBD-4FC2-AE2F-8438DBEC0310}"/>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4" name="Text Box 9">
          <a:extLst>
            <a:ext uri="{FF2B5EF4-FFF2-40B4-BE49-F238E27FC236}">
              <a16:creationId xmlns:a16="http://schemas.microsoft.com/office/drawing/2014/main" id="{BB58DE5C-C57D-43F0-871C-5B5A497D1665}"/>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45" name="Text Box 10">
          <a:extLst>
            <a:ext uri="{FF2B5EF4-FFF2-40B4-BE49-F238E27FC236}">
              <a16:creationId xmlns:a16="http://schemas.microsoft.com/office/drawing/2014/main" id="{7507D9E7-0EF2-49D0-9289-75EEA8E0ADA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6" name="Text Box 11">
          <a:extLst>
            <a:ext uri="{FF2B5EF4-FFF2-40B4-BE49-F238E27FC236}">
              <a16:creationId xmlns:a16="http://schemas.microsoft.com/office/drawing/2014/main" id="{80EF06FC-267D-40C8-934D-A551642098CF}"/>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7" name="Text Box 12">
          <a:extLst>
            <a:ext uri="{FF2B5EF4-FFF2-40B4-BE49-F238E27FC236}">
              <a16:creationId xmlns:a16="http://schemas.microsoft.com/office/drawing/2014/main" id="{E9C03E45-5A78-4F9D-93FB-6D2A3E73FE20}"/>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8" name="Text Box 13">
          <a:extLst>
            <a:ext uri="{FF2B5EF4-FFF2-40B4-BE49-F238E27FC236}">
              <a16:creationId xmlns:a16="http://schemas.microsoft.com/office/drawing/2014/main" id="{0A6E3F17-4670-4280-A25E-54FDC8CFD852}"/>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49" name="Text Box 14">
          <a:extLst>
            <a:ext uri="{FF2B5EF4-FFF2-40B4-BE49-F238E27FC236}">
              <a16:creationId xmlns:a16="http://schemas.microsoft.com/office/drawing/2014/main" id="{CE0987D6-84B5-4BC2-83A3-6F68FDA2F72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50" name="Text Box 35">
          <a:extLst>
            <a:ext uri="{FF2B5EF4-FFF2-40B4-BE49-F238E27FC236}">
              <a16:creationId xmlns:a16="http://schemas.microsoft.com/office/drawing/2014/main" id="{B9B3632F-5917-4279-B0A0-CD6EC7C9B62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51" name="Text Box 36">
          <a:extLst>
            <a:ext uri="{FF2B5EF4-FFF2-40B4-BE49-F238E27FC236}">
              <a16:creationId xmlns:a16="http://schemas.microsoft.com/office/drawing/2014/main" id="{309C200D-61AF-4CAB-820A-EDFD877302B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52" name="Text Box 37">
          <a:extLst>
            <a:ext uri="{FF2B5EF4-FFF2-40B4-BE49-F238E27FC236}">
              <a16:creationId xmlns:a16="http://schemas.microsoft.com/office/drawing/2014/main" id="{C3EC5CFE-36C4-41F6-8C71-A0E00D64E79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53" name="Text Box 38">
          <a:extLst>
            <a:ext uri="{FF2B5EF4-FFF2-40B4-BE49-F238E27FC236}">
              <a16:creationId xmlns:a16="http://schemas.microsoft.com/office/drawing/2014/main" id="{795D4BBE-C170-4955-9A56-8E2825C5875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54" name="Text Box 39">
          <a:extLst>
            <a:ext uri="{FF2B5EF4-FFF2-40B4-BE49-F238E27FC236}">
              <a16:creationId xmlns:a16="http://schemas.microsoft.com/office/drawing/2014/main" id="{4155F53F-E38B-4559-BA66-9BB817BC122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55" name="Text Box 40">
          <a:extLst>
            <a:ext uri="{FF2B5EF4-FFF2-40B4-BE49-F238E27FC236}">
              <a16:creationId xmlns:a16="http://schemas.microsoft.com/office/drawing/2014/main" id="{DB0B159F-8E69-4A4B-B620-FC946696D46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56" name="Text Box 41">
          <a:extLst>
            <a:ext uri="{FF2B5EF4-FFF2-40B4-BE49-F238E27FC236}">
              <a16:creationId xmlns:a16="http://schemas.microsoft.com/office/drawing/2014/main" id="{B31DC3FD-AF20-4A72-8569-57159DE8826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57" name="Text Box 42">
          <a:extLst>
            <a:ext uri="{FF2B5EF4-FFF2-40B4-BE49-F238E27FC236}">
              <a16:creationId xmlns:a16="http://schemas.microsoft.com/office/drawing/2014/main" id="{B3B9636B-C5E1-4605-9F4A-71D2A401C55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58" name="Text Box 43">
          <a:extLst>
            <a:ext uri="{FF2B5EF4-FFF2-40B4-BE49-F238E27FC236}">
              <a16:creationId xmlns:a16="http://schemas.microsoft.com/office/drawing/2014/main" id="{39E5E7F6-E15D-4481-B3EB-36F8C6C7734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59" name="Text Box 44">
          <a:extLst>
            <a:ext uri="{FF2B5EF4-FFF2-40B4-BE49-F238E27FC236}">
              <a16:creationId xmlns:a16="http://schemas.microsoft.com/office/drawing/2014/main" id="{4613F8A6-5DEF-4A60-943C-535A81C7B0D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60" name="Text Box 45">
          <a:extLst>
            <a:ext uri="{FF2B5EF4-FFF2-40B4-BE49-F238E27FC236}">
              <a16:creationId xmlns:a16="http://schemas.microsoft.com/office/drawing/2014/main" id="{88AD00B6-E8FA-4635-B106-5298C266FCD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61" name="Text Box 46">
          <a:extLst>
            <a:ext uri="{FF2B5EF4-FFF2-40B4-BE49-F238E27FC236}">
              <a16:creationId xmlns:a16="http://schemas.microsoft.com/office/drawing/2014/main" id="{A639D10C-FF8F-45C9-8922-BA68DB00DCA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62" name="Text Box 47">
          <a:extLst>
            <a:ext uri="{FF2B5EF4-FFF2-40B4-BE49-F238E27FC236}">
              <a16:creationId xmlns:a16="http://schemas.microsoft.com/office/drawing/2014/main" id="{BDDC5142-9C98-4703-813C-412EC93D5D3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63" name="Text Box 48">
          <a:extLst>
            <a:ext uri="{FF2B5EF4-FFF2-40B4-BE49-F238E27FC236}">
              <a16:creationId xmlns:a16="http://schemas.microsoft.com/office/drawing/2014/main" id="{78822CAF-D7B8-4277-B5D1-B492998025E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64" name="Text Box 49">
          <a:extLst>
            <a:ext uri="{FF2B5EF4-FFF2-40B4-BE49-F238E27FC236}">
              <a16:creationId xmlns:a16="http://schemas.microsoft.com/office/drawing/2014/main" id="{BBE3EFDF-24EF-4C15-93C2-ABEAF1CB305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65" name="Text Box 50">
          <a:extLst>
            <a:ext uri="{FF2B5EF4-FFF2-40B4-BE49-F238E27FC236}">
              <a16:creationId xmlns:a16="http://schemas.microsoft.com/office/drawing/2014/main" id="{78168593-AC74-4BF9-9AB8-59F1B9B7985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66" name="Text Box 51">
          <a:extLst>
            <a:ext uri="{FF2B5EF4-FFF2-40B4-BE49-F238E27FC236}">
              <a16:creationId xmlns:a16="http://schemas.microsoft.com/office/drawing/2014/main" id="{283A3836-7493-417D-B353-3BFEF28D4C5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67" name="Text Box 52">
          <a:extLst>
            <a:ext uri="{FF2B5EF4-FFF2-40B4-BE49-F238E27FC236}">
              <a16:creationId xmlns:a16="http://schemas.microsoft.com/office/drawing/2014/main" id="{7761EA73-FFF9-4766-9DBE-B65B50B44C8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68" name="Text Box 53">
          <a:extLst>
            <a:ext uri="{FF2B5EF4-FFF2-40B4-BE49-F238E27FC236}">
              <a16:creationId xmlns:a16="http://schemas.microsoft.com/office/drawing/2014/main" id="{D813BD1E-81B6-4A68-82EF-6CDED7FFC81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69" name="Text Box 54">
          <a:extLst>
            <a:ext uri="{FF2B5EF4-FFF2-40B4-BE49-F238E27FC236}">
              <a16:creationId xmlns:a16="http://schemas.microsoft.com/office/drawing/2014/main" id="{B3EBD5D3-8502-4C53-97C7-A521072FD9C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70" name="Text Box 55">
          <a:extLst>
            <a:ext uri="{FF2B5EF4-FFF2-40B4-BE49-F238E27FC236}">
              <a16:creationId xmlns:a16="http://schemas.microsoft.com/office/drawing/2014/main" id="{82A0D43A-7D0C-4336-882F-4978E9A9D7A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71" name="Text Box 56">
          <a:extLst>
            <a:ext uri="{FF2B5EF4-FFF2-40B4-BE49-F238E27FC236}">
              <a16:creationId xmlns:a16="http://schemas.microsoft.com/office/drawing/2014/main" id="{29D3FBC3-3235-45FD-9B68-92E78CA04D3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72" name="Text Box 57">
          <a:extLst>
            <a:ext uri="{FF2B5EF4-FFF2-40B4-BE49-F238E27FC236}">
              <a16:creationId xmlns:a16="http://schemas.microsoft.com/office/drawing/2014/main" id="{93075F20-D18A-44E9-9E3A-EEA0F5835EF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73" name="Text Box 58">
          <a:extLst>
            <a:ext uri="{FF2B5EF4-FFF2-40B4-BE49-F238E27FC236}">
              <a16:creationId xmlns:a16="http://schemas.microsoft.com/office/drawing/2014/main" id="{6973FB3B-1C4A-442F-8DF9-ACED2B456EB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74" name="Text Box 99">
          <a:extLst>
            <a:ext uri="{FF2B5EF4-FFF2-40B4-BE49-F238E27FC236}">
              <a16:creationId xmlns:a16="http://schemas.microsoft.com/office/drawing/2014/main" id="{D0912025-C210-40BF-B7AD-799AF616A66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75" name="Text Box 100">
          <a:extLst>
            <a:ext uri="{FF2B5EF4-FFF2-40B4-BE49-F238E27FC236}">
              <a16:creationId xmlns:a16="http://schemas.microsoft.com/office/drawing/2014/main" id="{3B70C159-B247-4543-A2DC-E0CD9D35FA8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76" name="Text Box 101">
          <a:extLst>
            <a:ext uri="{FF2B5EF4-FFF2-40B4-BE49-F238E27FC236}">
              <a16:creationId xmlns:a16="http://schemas.microsoft.com/office/drawing/2014/main" id="{0FC4C95D-BEC9-4239-B57B-09292DE5EDB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77" name="Text Box 102">
          <a:extLst>
            <a:ext uri="{FF2B5EF4-FFF2-40B4-BE49-F238E27FC236}">
              <a16:creationId xmlns:a16="http://schemas.microsoft.com/office/drawing/2014/main" id="{2AD0596F-7938-4F5C-8119-D1695F7BF61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78" name="Text Box 103">
          <a:extLst>
            <a:ext uri="{FF2B5EF4-FFF2-40B4-BE49-F238E27FC236}">
              <a16:creationId xmlns:a16="http://schemas.microsoft.com/office/drawing/2014/main" id="{55ECCD4D-36A0-4283-B2AD-EC1E2E78DF3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79" name="Text Box 104">
          <a:extLst>
            <a:ext uri="{FF2B5EF4-FFF2-40B4-BE49-F238E27FC236}">
              <a16:creationId xmlns:a16="http://schemas.microsoft.com/office/drawing/2014/main" id="{CE64158F-B5BA-4CCB-9A2B-939636C91190}"/>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80" name="Text Box 105">
          <a:extLst>
            <a:ext uri="{FF2B5EF4-FFF2-40B4-BE49-F238E27FC236}">
              <a16:creationId xmlns:a16="http://schemas.microsoft.com/office/drawing/2014/main" id="{467807A4-5321-42A5-83EE-1BEAEEF7605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81" name="Text Box 106">
          <a:extLst>
            <a:ext uri="{FF2B5EF4-FFF2-40B4-BE49-F238E27FC236}">
              <a16:creationId xmlns:a16="http://schemas.microsoft.com/office/drawing/2014/main" id="{592F04CC-9E60-4964-9473-701648407C6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82" name="Text Box 107">
          <a:extLst>
            <a:ext uri="{FF2B5EF4-FFF2-40B4-BE49-F238E27FC236}">
              <a16:creationId xmlns:a16="http://schemas.microsoft.com/office/drawing/2014/main" id="{B4922140-93CD-4D0C-A9FE-D1CE0A95E05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83" name="Text Box 108">
          <a:extLst>
            <a:ext uri="{FF2B5EF4-FFF2-40B4-BE49-F238E27FC236}">
              <a16:creationId xmlns:a16="http://schemas.microsoft.com/office/drawing/2014/main" id="{9FC17FC3-BC78-4219-B90E-48787B93082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84" name="Text Box 109">
          <a:extLst>
            <a:ext uri="{FF2B5EF4-FFF2-40B4-BE49-F238E27FC236}">
              <a16:creationId xmlns:a16="http://schemas.microsoft.com/office/drawing/2014/main" id="{D80EBCE2-9B97-4A9E-8F44-E2E9DF70F5A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85" name="Text Box 110">
          <a:extLst>
            <a:ext uri="{FF2B5EF4-FFF2-40B4-BE49-F238E27FC236}">
              <a16:creationId xmlns:a16="http://schemas.microsoft.com/office/drawing/2014/main" id="{05B62978-C024-4B24-8188-CBE6D8C08EE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86" name="Text Box 111">
          <a:extLst>
            <a:ext uri="{FF2B5EF4-FFF2-40B4-BE49-F238E27FC236}">
              <a16:creationId xmlns:a16="http://schemas.microsoft.com/office/drawing/2014/main" id="{B9881F57-4BE1-4C93-BBCA-742773236BE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87" name="Text Box 112">
          <a:extLst>
            <a:ext uri="{FF2B5EF4-FFF2-40B4-BE49-F238E27FC236}">
              <a16:creationId xmlns:a16="http://schemas.microsoft.com/office/drawing/2014/main" id="{532B6FC3-97C6-456F-A7DD-A79E4170148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88" name="Text Box 113">
          <a:extLst>
            <a:ext uri="{FF2B5EF4-FFF2-40B4-BE49-F238E27FC236}">
              <a16:creationId xmlns:a16="http://schemas.microsoft.com/office/drawing/2014/main" id="{2D521A97-37AC-455D-BE88-1FA56EB8CE3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89" name="Text Box 114">
          <a:extLst>
            <a:ext uri="{FF2B5EF4-FFF2-40B4-BE49-F238E27FC236}">
              <a16:creationId xmlns:a16="http://schemas.microsoft.com/office/drawing/2014/main" id="{A6655B9B-DDE5-415B-9F42-176B441705D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90" name="Text Box 115">
          <a:extLst>
            <a:ext uri="{FF2B5EF4-FFF2-40B4-BE49-F238E27FC236}">
              <a16:creationId xmlns:a16="http://schemas.microsoft.com/office/drawing/2014/main" id="{E7285D19-57B5-460F-AE06-A649AD8C760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91" name="Text Box 116">
          <a:extLst>
            <a:ext uri="{FF2B5EF4-FFF2-40B4-BE49-F238E27FC236}">
              <a16:creationId xmlns:a16="http://schemas.microsoft.com/office/drawing/2014/main" id="{3E39DB37-0A44-48F1-97A2-F6216104010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92" name="Text Box 117">
          <a:extLst>
            <a:ext uri="{FF2B5EF4-FFF2-40B4-BE49-F238E27FC236}">
              <a16:creationId xmlns:a16="http://schemas.microsoft.com/office/drawing/2014/main" id="{D993D384-D9C0-4054-800E-006CAEA3B59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93" name="Text Box 118">
          <a:extLst>
            <a:ext uri="{FF2B5EF4-FFF2-40B4-BE49-F238E27FC236}">
              <a16:creationId xmlns:a16="http://schemas.microsoft.com/office/drawing/2014/main" id="{9EE944BE-37B4-4B20-AE4B-07D409E40DB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94" name="Text Box 119">
          <a:extLst>
            <a:ext uri="{FF2B5EF4-FFF2-40B4-BE49-F238E27FC236}">
              <a16:creationId xmlns:a16="http://schemas.microsoft.com/office/drawing/2014/main" id="{B417FDFB-430C-422D-9B32-4D6E8EA6E45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95" name="Text Box 120">
          <a:extLst>
            <a:ext uri="{FF2B5EF4-FFF2-40B4-BE49-F238E27FC236}">
              <a16:creationId xmlns:a16="http://schemas.microsoft.com/office/drawing/2014/main" id="{E9F66BB3-6C7D-43A4-995A-0E33DBA6279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96" name="Text Box 121">
          <a:extLst>
            <a:ext uri="{FF2B5EF4-FFF2-40B4-BE49-F238E27FC236}">
              <a16:creationId xmlns:a16="http://schemas.microsoft.com/office/drawing/2014/main" id="{C7CB4E9B-7EB4-42C8-B9C3-8069AD582A5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97" name="Text Box 122">
          <a:extLst>
            <a:ext uri="{FF2B5EF4-FFF2-40B4-BE49-F238E27FC236}">
              <a16:creationId xmlns:a16="http://schemas.microsoft.com/office/drawing/2014/main" id="{D322E109-19B3-416C-86CF-6AB6D91D86A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98" name="Text Box 123">
          <a:extLst>
            <a:ext uri="{FF2B5EF4-FFF2-40B4-BE49-F238E27FC236}">
              <a16:creationId xmlns:a16="http://schemas.microsoft.com/office/drawing/2014/main" id="{92A1C30B-1370-46AB-940E-350ECAD2BE5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99" name="Text Box 124">
          <a:extLst>
            <a:ext uri="{FF2B5EF4-FFF2-40B4-BE49-F238E27FC236}">
              <a16:creationId xmlns:a16="http://schemas.microsoft.com/office/drawing/2014/main" id="{AB3B4CED-24B4-42C5-A088-DFCA92DA1C5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00" name="Text Box 125">
          <a:extLst>
            <a:ext uri="{FF2B5EF4-FFF2-40B4-BE49-F238E27FC236}">
              <a16:creationId xmlns:a16="http://schemas.microsoft.com/office/drawing/2014/main" id="{5C45F73B-5BF6-4242-9930-7525A8E3CA2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01" name="Text Box 126">
          <a:extLst>
            <a:ext uri="{FF2B5EF4-FFF2-40B4-BE49-F238E27FC236}">
              <a16:creationId xmlns:a16="http://schemas.microsoft.com/office/drawing/2014/main" id="{1AEE84AD-0F90-42E5-BEF3-CC3CA27234C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02" name="Text Box 127">
          <a:extLst>
            <a:ext uri="{FF2B5EF4-FFF2-40B4-BE49-F238E27FC236}">
              <a16:creationId xmlns:a16="http://schemas.microsoft.com/office/drawing/2014/main" id="{0A1CDB26-C1CD-4CBC-920C-489354F2CB0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03" name="Text Box 128">
          <a:extLst>
            <a:ext uri="{FF2B5EF4-FFF2-40B4-BE49-F238E27FC236}">
              <a16:creationId xmlns:a16="http://schemas.microsoft.com/office/drawing/2014/main" id="{BB79E485-0DFF-4BA5-96C3-B51D7EBEB1C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04" name="Text Box 129">
          <a:extLst>
            <a:ext uri="{FF2B5EF4-FFF2-40B4-BE49-F238E27FC236}">
              <a16:creationId xmlns:a16="http://schemas.microsoft.com/office/drawing/2014/main" id="{3899FC51-E97F-4199-B28B-0846AE2AC9E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05" name="Text Box 130">
          <a:extLst>
            <a:ext uri="{FF2B5EF4-FFF2-40B4-BE49-F238E27FC236}">
              <a16:creationId xmlns:a16="http://schemas.microsoft.com/office/drawing/2014/main" id="{90262DB7-87EC-449C-BFCE-6C84D337B56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06" name="Text Box 131">
          <a:extLst>
            <a:ext uri="{FF2B5EF4-FFF2-40B4-BE49-F238E27FC236}">
              <a16:creationId xmlns:a16="http://schemas.microsoft.com/office/drawing/2014/main" id="{477DA9EA-BBFD-4095-AE41-7A0980636D9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07" name="Text Box 132">
          <a:extLst>
            <a:ext uri="{FF2B5EF4-FFF2-40B4-BE49-F238E27FC236}">
              <a16:creationId xmlns:a16="http://schemas.microsoft.com/office/drawing/2014/main" id="{0652DE9F-A148-4048-BB94-0A398F53981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08" name="Text Box 133">
          <a:extLst>
            <a:ext uri="{FF2B5EF4-FFF2-40B4-BE49-F238E27FC236}">
              <a16:creationId xmlns:a16="http://schemas.microsoft.com/office/drawing/2014/main" id="{B40675A5-16E1-48BE-B72D-7715894BE52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09" name="Text Box 134">
          <a:extLst>
            <a:ext uri="{FF2B5EF4-FFF2-40B4-BE49-F238E27FC236}">
              <a16:creationId xmlns:a16="http://schemas.microsoft.com/office/drawing/2014/main" id="{E27631F8-0BF4-4009-A531-EB79BF13416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10" name="Text Box 135">
          <a:extLst>
            <a:ext uri="{FF2B5EF4-FFF2-40B4-BE49-F238E27FC236}">
              <a16:creationId xmlns:a16="http://schemas.microsoft.com/office/drawing/2014/main" id="{4B78831C-3413-45EC-A657-6C75AD7871A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11" name="Text Box 136">
          <a:extLst>
            <a:ext uri="{FF2B5EF4-FFF2-40B4-BE49-F238E27FC236}">
              <a16:creationId xmlns:a16="http://schemas.microsoft.com/office/drawing/2014/main" id="{5F88F9F4-CC26-454B-B876-BC4270375CD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12" name="Text Box 137">
          <a:extLst>
            <a:ext uri="{FF2B5EF4-FFF2-40B4-BE49-F238E27FC236}">
              <a16:creationId xmlns:a16="http://schemas.microsoft.com/office/drawing/2014/main" id="{130AE05E-2172-49B2-B2C8-31D62F7D560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13" name="Text Box 138">
          <a:extLst>
            <a:ext uri="{FF2B5EF4-FFF2-40B4-BE49-F238E27FC236}">
              <a16:creationId xmlns:a16="http://schemas.microsoft.com/office/drawing/2014/main" id="{51296B08-C8E6-415F-A829-2A51418C5BF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14" name="Text Box 139">
          <a:extLst>
            <a:ext uri="{FF2B5EF4-FFF2-40B4-BE49-F238E27FC236}">
              <a16:creationId xmlns:a16="http://schemas.microsoft.com/office/drawing/2014/main" id="{2C1A1ED1-DA70-4081-AAC0-A8F16C08F0D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15" name="Text Box 140">
          <a:extLst>
            <a:ext uri="{FF2B5EF4-FFF2-40B4-BE49-F238E27FC236}">
              <a16:creationId xmlns:a16="http://schemas.microsoft.com/office/drawing/2014/main" id="{F1A2889C-5A65-4DBA-88EF-1410AAFCCD9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16" name="Text Box 141">
          <a:extLst>
            <a:ext uri="{FF2B5EF4-FFF2-40B4-BE49-F238E27FC236}">
              <a16:creationId xmlns:a16="http://schemas.microsoft.com/office/drawing/2014/main" id="{D86104B5-4B4B-42DB-8A6A-5A8F9683916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17" name="Text Box 142">
          <a:extLst>
            <a:ext uri="{FF2B5EF4-FFF2-40B4-BE49-F238E27FC236}">
              <a16:creationId xmlns:a16="http://schemas.microsoft.com/office/drawing/2014/main" id="{85AB4130-C285-4502-A754-22783C18EFA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18" name="Text Box 143">
          <a:extLst>
            <a:ext uri="{FF2B5EF4-FFF2-40B4-BE49-F238E27FC236}">
              <a16:creationId xmlns:a16="http://schemas.microsoft.com/office/drawing/2014/main" id="{CC4B4DA2-EAD9-4BE3-9031-F77942AB4D2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19" name="Text Box 144">
          <a:extLst>
            <a:ext uri="{FF2B5EF4-FFF2-40B4-BE49-F238E27FC236}">
              <a16:creationId xmlns:a16="http://schemas.microsoft.com/office/drawing/2014/main" id="{CE30A9A2-E783-4FBF-A0FF-1AC46AE5299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20" name="Text Box 145">
          <a:extLst>
            <a:ext uri="{FF2B5EF4-FFF2-40B4-BE49-F238E27FC236}">
              <a16:creationId xmlns:a16="http://schemas.microsoft.com/office/drawing/2014/main" id="{47D1B040-D113-4FD6-835F-011E14D0C86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21" name="Text Box 146">
          <a:extLst>
            <a:ext uri="{FF2B5EF4-FFF2-40B4-BE49-F238E27FC236}">
              <a16:creationId xmlns:a16="http://schemas.microsoft.com/office/drawing/2014/main" id="{DED0A2FD-5C9C-4249-B5CE-FBF0C060A0D0}"/>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22" name="Text Box 147">
          <a:extLst>
            <a:ext uri="{FF2B5EF4-FFF2-40B4-BE49-F238E27FC236}">
              <a16:creationId xmlns:a16="http://schemas.microsoft.com/office/drawing/2014/main" id="{4E9F0098-99E5-42BE-AA4A-A6B41FD1AE3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23" name="Text Box 148">
          <a:extLst>
            <a:ext uri="{FF2B5EF4-FFF2-40B4-BE49-F238E27FC236}">
              <a16:creationId xmlns:a16="http://schemas.microsoft.com/office/drawing/2014/main" id="{18007BB8-1666-4C09-B26A-AFBCC11B059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24" name="Text Box 149">
          <a:extLst>
            <a:ext uri="{FF2B5EF4-FFF2-40B4-BE49-F238E27FC236}">
              <a16:creationId xmlns:a16="http://schemas.microsoft.com/office/drawing/2014/main" id="{24D883D2-FE82-4951-8C8B-DFC9147F6C3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25" name="Text Box 150">
          <a:extLst>
            <a:ext uri="{FF2B5EF4-FFF2-40B4-BE49-F238E27FC236}">
              <a16:creationId xmlns:a16="http://schemas.microsoft.com/office/drawing/2014/main" id="{16009D20-2FA3-4C5F-BB18-3D706ED7EE5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26" name="Text Box 151">
          <a:extLst>
            <a:ext uri="{FF2B5EF4-FFF2-40B4-BE49-F238E27FC236}">
              <a16:creationId xmlns:a16="http://schemas.microsoft.com/office/drawing/2014/main" id="{F28A0365-38FC-4C72-B494-5AB59D25601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27" name="Text Box 152">
          <a:extLst>
            <a:ext uri="{FF2B5EF4-FFF2-40B4-BE49-F238E27FC236}">
              <a16:creationId xmlns:a16="http://schemas.microsoft.com/office/drawing/2014/main" id="{3367F769-82AC-4829-9E5F-89CF59DA46C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28" name="Text Box 153">
          <a:extLst>
            <a:ext uri="{FF2B5EF4-FFF2-40B4-BE49-F238E27FC236}">
              <a16:creationId xmlns:a16="http://schemas.microsoft.com/office/drawing/2014/main" id="{82FAB49C-2D1C-407B-9DEB-9FE2F335063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29" name="Text Box 154">
          <a:extLst>
            <a:ext uri="{FF2B5EF4-FFF2-40B4-BE49-F238E27FC236}">
              <a16:creationId xmlns:a16="http://schemas.microsoft.com/office/drawing/2014/main" id="{E37E7F74-98F4-4655-A991-AC1F5E3E9AA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30" name="Text Box 155">
          <a:extLst>
            <a:ext uri="{FF2B5EF4-FFF2-40B4-BE49-F238E27FC236}">
              <a16:creationId xmlns:a16="http://schemas.microsoft.com/office/drawing/2014/main" id="{F9C28898-D1AF-41F1-9F2C-455EF2A883D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31" name="Text Box 156">
          <a:extLst>
            <a:ext uri="{FF2B5EF4-FFF2-40B4-BE49-F238E27FC236}">
              <a16:creationId xmlns:a16="http://schemas.microsoft.com/office/drawing/2014/main" id="{7E2A0561-3180-4F2D-AA1A-CEA151E6100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32" name="Text Box 157">
          <a:extLst>
            <a:ext uri="{FF2B5EF4-FFF2-40B4-BE49-F238E27FC236}">
              <a16:creationId xmlns:a16="http://schemas.microsoft.com/office/drawing/2014/main" id="{8A01BC51-2469-4B42-B98C-6A5A632CBB4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33" name="Text Box 158">
          <a:extLst>
            <a:ext uri="{FF2B5EF4-FFF2-40B4-BE49-F238E27FC236}">
              <a16:creationId xmlns:a16="http://schemas.microsoft.com/office/drawing/2014/main" id="{3E16DFC3-395F-44D4-8B49-3D52BF066E9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34" name="Text Box 3">
          <a:extLst>
            <a:ext uri="{FF2B5EF4-FFF2-40B4-BE49-F238E27FC236}">
              <a16:creationId xmlns:a16="http://schemas.microsoft.com/office/drawing/2014/main" id="{2A1C7E9E-39F6-4B16-92FA-FED52E98F24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35" name="Text Box 4">
          <a:extLst>
            <a:ext uri="{FF2B5EF4-FFF2-40B4-BE49-F238E27FC236}">
              <a16:creationId xmlns:a16="http://schemas.microsoft.com/office/drawing/2014/main" id="{4A84F114-54C4-4788-8E7C-606D637373B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36" name="Text Box 5">
          <a:extLst>
            <a:ext uri="{FF2B5EF4-FFF2-40B4-BE49-F238E27FC236}">
              <a16:creationId xmlns:a16="http://schemas.microsoft.com/office/drawing/2014/main" id="{66D19061-A529-4532-A900-7C0972278F8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37" name="Text Box 6">
          <a:extLst>
            <a:ext uri="{FF2B5EF4-FFF2-40B4-BE49-F238E27FC236}">
              <a16:creationId xmlns:a16="http://schemas.microsoft.com/office/drawing/2014/main" id="{6127DFF4-C3A5-4EFE-9EA7-C64398336B7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38" name="Text Box 7">
          <a:extLst>
            <a:ext uri="{FF2B5EF4-FFF2-40B4-BE49-F238E27FC236}">
              <a16:creationId xmlns:a16="http://schemas.microsoft.com/office/drawing/2014/main" id="{16E1F071-EBB9-4FB1-9B5B-5EC3CA6367F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39" name="Text Box 8">
          <a:extLst>
            <a:ext uri="{FF2B5EF4-FFF2-40B4-BE49-F238E27FC236}">
              <a16:creationId xmlns:a16="http://schemas.microsoft.com/office/drawing/2014/main" id="{98177E62-805D-40FB-99AB-C87E4EBBE05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40" name="Text Box 9">
          <a:extLst>
            <a:ext uri="{FF2B5EF4-FFF2-40B4-BE49-F238E27FC236}">
              <a16:creationId xmlns:a16="http://schemas.microsoft.com/office/drawing/2014/main" id="{50E5002A-BDF0-4DC6-A6BD-AD6FA27B972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41" name="Text Box 10">
          <a:extLst>
            <a:ext uri="{FF2B5EF4-FFF2-40B4-BE49-F238E27FC236}">
              <a16:creationId xmlns:a16="http://schemas.microsoft.com/office/drawing/2014/main" id="{50966E98-1E10-4C66-82A4-7730C2A530F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42" name="Text Box 11">
          <a:extLst>
            <a:ext uri="{FF2B5EF4-FFF2-40B4-BE49-F238E27FC236}">
              <a16:creationId xmlns:a16="http://schemas.microsoft.com/office/drawing/2014/main" id="{0C408310-3C42-489E-A56A-DB6CAF4D75A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43" name="Text Box 12">
          <a:extLst>
            <a:ext uri="{FF2B5EF4-FFF2-40B4-BE49-F238E27FC236}">
              <a16:creationId xmlns:a16="http://schemas.microsoft.com/office/drawing/2014/main" id="{6EE782CA-88B0-4584-8147-7C4036965C4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44" name="Text Box 13">
          <a:extLst>
            <a:ext uri="{FF2B5EF4-FFF2-40B4-BE49-F238E27FC236}">
              <a16:creationId xmlns:a16="http://schemas.microsoft.com/office/drawing/2014/main" id="{2CE88179-BC60-4260-858B-8497CD9EE24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45" name="Text Box 14">
          <a:extLst>
            <a:ext uri="{FF2B5EF4-FFF2-40B4-BE49-F238E27FC236}">
              <a16:creationId xmlns:a16="http://schemas.microsoft.com/office/drawing/2014/main" id="{C452795F-C15A-45A7-843E-D0931057E44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46" name="Text Box 35">
          <a:extLst>
            <a:ext uri="{FF2B5EF4-FFF2-40B4-BE49-F238E27FC236}">
              <a16:creationId xmlns:a16="http://schemas.microsoft.com/office/drawing/2014/main" id="{7CB913AB-CC0F-478B-9411-97B12095050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47" name="Text Box 36">
          <a:extLst>
            <a:ext uri="{FF2B5EF4-FFF2-40B4-BE49-F238E27FC236}">
              <a16:creationId xmlns:a16="http://schemas.microsoft.com/office/drawing/2014/main" id="{F113BA64-63AF-46B6-ADA9-39E2548D4480}"/>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48" name="Text Box 37">
          <a:extLst>
            <a:ext uri="{FF2B5EF4-FFF2-40B4-BE49-F238E27FC236}">
              <a16:creationId xmlns:a16="http://schemas.microsoft.com/office/drawing/2014/main" id="{787AC226-0C07-4958-BBE9-7AD922320F3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49" name="Text Box 38">
          <a:extLst>
            <a:ext uri="{FF2B5EF4-FFF2-40B4-BE49-F238E27FC236}">
              <a16:creationId xmlns:a16="http://schemas.microsoft.com/office/drawing/2014/main" id="{216424D9-527C-4F2E-AA11-23EB371F006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50" name="Text Box 39">
          <a:extLst>
            <a:ext uri="{FF2B5EF4-FFF2-40B4-BE49-F238E27FC236}">
              <a16:creationId xmlns:a16="http://schemas.microsoft.com/office/drawing/2014/main" id="{E7F49949-80FE-43BB-B972-B8E6C6DFD03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51" name="Text Box 40">
          <a:extLst>
            <a:ext uri="{FF2B5EF4-FFF2-40B4-BE49-F238E27FC236}">
              <a16:creationId xmlns:a16="http://schemas.microsoft.com/office/drawing/2014/main" id="{E1FE1D25-3F65-45B1-A359-F5F882405D8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52" name="Text Box 41">
          <a:extLst>
            <a:ext uri="{FF2B5EF4-FFF2-40B4-BE49-F238E27FC236}">
              <a16:creationId xmlns:a16="http://schemas.microsoft.com/office/drawing/2014/main" id="{4719B94C-1DD4-493A-A376-9D0A561E2BB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53" name="Text Box 42">
          <a:extLst>
            <a:ext uri="{FF2B5EF4-FFF2-40B4-BE49-F238E27FC236}">
              <a16:creationId xmlns:a16="http://schemas.microsoft.com/office/drawing/2014/main" id="{E3261EAE-7B52-4A53-8D16-9F07906D2FA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54" name="Text Box 43">
          <a:extLst>
            <a:ext uri="{FF2B5EF4-FFF2-40B4-BE49-F238E27FC236}">
              <a16:creationId xmlns:a16="http://schemas.microsoft.com/office/drawing/2014/main" id="{D8223685-5B10-4C60-97F3-E988919EDE1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55" name="Text Box 44">
          <a:extLst>
            <a:ext uri="{FF2B5EF4-FFF2-40B4-BE49-F238E27FC236}">
              <a16:creationId xmlns:a16="http://schemas.microsoft.com/office/drawing/2014/main" id="{C246AC26-135D-47F8-B8D0-6CB776D85FC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56" name="Text Box 45">
          <a:extLst>
            <a:ext uri="{FF2B5EF4-FFF2-40B4-BE49-F238E27FC236}">
              <a16:creationId xmlns:a16="http://schemas.microsoft.com/office/drawing/2014/main" id="{06236672-2750-4B2E-8E4D-9A4CAEB40B0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57" name="Text Box 46">
          <a:extLst>
            <a:ext uri="{FF2B5EF4-FFF2-40B4-BE49-F238E27FC236}">
              <a16:creationId xmlns:a16="http://schemas.microsoft.com/office/drawing/2014/main" id="{05369A9C-ABE5-4598-BF33-53F9803450A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58" name="Text Box 47">
          <a:extLst>
            <a:ext uri="{FF2B5EF4-FFF2-40B4-BE49-F238E27FC236}">
              <a16:creationId xmlns:a16="http://schemas.microsoft.com/office/drawing/2014/main" id="{AD8CDB4C-D205-454F-BD78-4788CF3F01F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59" name="Text Box 48">
          <a:extLst>
            <a:ext uri="{FF2B5EF4-FFF2-40B4-BE49-F238E27FC236}">
              <a16:creationId xmlns:a16="http://schemas.microsoft.com/office/drawing/2014/main" id="{BD1FBE72-3CEB-4A93-B865-6AD77B48229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60" name="Text Box 49">
          <a:extLst>
            <a:ext uri="{FF2B5EF4-FFF2-40B4-BE49-F238E27FC236}">
              <a16:creationId xmlns:a16="http://schemas.microsoft.com/office/drawing/2014/main" id="{5DC8240C-A30A-4A36-AA8B-68BA55234F1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61" name="Text Box 50">
          <a:extLst>
            <a:ext uri="{FF2B5EF4-FFF2-40B4-BE49-F238E27FC236}">
              <a16:creationId xmlns:a16="http://schemas.microsoft.com/office/drawing/2014/main" id="{C7BF07FD-0BA8-4D61-9833-F801F641CFD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62" name="Text Box 51">
          <a:extLst>
            <a:ext uri="{FF2B5EF4-FFF2-40B4-BE49-F238E27FC236}">
              <a16:creationId xmlns:a16="http://schemas.microsoft.com/office/drawing/2014/main" id="{4976FD48-9BEB-4904-B591-1F601E69C0B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63" name="Text Box 52">
          <a:extLst>
            <a:ext uri="{FF2B5EF4-FFF2-40B4-BE49-F238E27FC236}">
              <a16:creationId xmlns:a16="http://schemas.microsoft.com/office/drawing/2014/main" id="{AE137F5A-D0D1-405A-8314-2CFB5278A1B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64" name="Text Box 53">
          <a:extLst>
            <a:ext uri="{FF2B5EF4-FFF2-40B4-BE49-F238E27FC236}">
              <a16:creationId xmlns:a16="http://schemas.microsoft.com/office/drawing/2014/main" id="{2B7BF13C-8912-4011-8F02-15590AB7014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65" name="Text Box 54">
          <a:extLst>
            <a:ext uri="{FF2B5EF4-FFF2-40B4-BE49-F238E27FC236}">
              <a16:creationId xmlns:a16="http://schemas.microsoft.com/office/drawing/2014/main" id="{09865D9A-9477-44BE-9FCC-FDCBE42BC44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66" name="Text Box 55">
          <a:extLst>
            <a:ext uri="{FF2B5EF4-FFF2-40B4-BE49-F238E27FC236}">
              <a16:creationId xmlns:a16="http://schemas.microsoft.com/office/drawing/2014/main" id="{00C01254-E707-4263-B756-E2F7D2F201D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67" name="Text Box 56">
          <a:extLst>
            <a:ext uri="{FF2B5EF4-FFF2-40B4-BE49-F238E27FC236}">
              <a16:creationId xmlns:a16="http://schemas.microsoft.com/office/drawing/2014/main" id="{5690E4BF-030F-47A8-9D1C-BE251DBC8D1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68" name="Text Box 57">
          <a:extLst>
            <a:ext uri="{FF2B5EF4-FFF2-40B4-BE49-F238E27FC236}">
              <a16:creationId xmlns:a16="http://schemas.microsoft.com/office/drawing/2014/main" id="{18BE4B84-0368-4961-983E-0C6A760E9DB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69" name="Text Box 58">
          <a:extLst>
            <a:ext uri="{FF2B5EF4-FFF2-40B4-BE49-F238E27FC236}">
              <a16:creationId xmlns:a16="http://schemas.microsoft.com/office/drawing/2014/main" id="{86423071-F9DB-46CD-980A-CC88BC6C6C0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70" name="Text Box 99">
          <a:extLst>
            <a:ext uri="{FF2B5EF4-FFF2-40B4-BE49-F238E27FC236}">
              <a16:creationId xmlns:a16="http://schemas.microsoft.com/office/drawing/2014/main" id="{32AE4571-81F5-4E0E-858D-9588EDB2F8F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71" name="Text Box 100">
          <a:extLst>
            <a:ext uri="{FF2B5EF4-FFF2-40B4-BE49-F238E27FC236}">
              <a16:creationId xmlns:a16="http://schemas.microsoft.com/office/drawing/2014/main" id="{25E9E1B1-5E06-46CA-AC6E-148FEA81894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72" name="Text Box 101">
          <a:extLst>
            <a:ext uri="{FF2B5EF4-FFF2-40B4-BE49-F238E27FC236}">
              <a16:creationId xmlns:a16="http://schemas.microsoft.com/office/drawing/2014/main" id="{AB0CAC52-16C6-4D28-B302-246D35D5FE9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73" name="Text Box 102">
          <a:extLst>
            <a:ext uri="{FF2B5EF4-FFF2-40B4-BE49-F238E27FC236}">
              <a16:creationId xmlns:a16="http://schemas.microsoft.com/office/drawing/2014/main" id="{BC5A660A-6920-4DBD-89DD-D0F824AA24A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74" name="Text Box 103">
          <a:extLst>
            <a:ext uri="{FF2B5EF4-FFF2-40B4-BE49-F238E27FC236}">
              <a16:creationId xmlns:a16="http://schemas.microsoft.com/office/drawing/2014/main" id="{DF42349A-B8E8-4036-8BCB-503980A9DA1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75" name="Text Box 104">
          <a:extLst>
            <a:ext uri="{FF2B5EF4-FFF2-40B4-BE49-F238E27FC236}">
              <a16:creationId xmlns:a16="http://schemas.microsoft.com/office/drawing/2014/main" id="{76EDA9A1-406C-474B-B167-28F4F198E0E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76" name="Text Box 105">
          <a:extLst>
            <a:ext uri="{FF2B5EF4-FFF2-40B4-BE49-F238E27FC236}">
              <a16:creationId xmlns:a16="http://schemas.microsoft.com/office/drawing/2014/main" id="{684ED00F-7E0D-4706-9BE3-29A361101DF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77" name="Text Box 106">
          <a:extLst>
            <a:ext uri="{FF2B5EF4-FFF2-40B4-BE49-F238E27FC236}">
              <a16:creationId xmlns:a16="http://schemas.microsoft.com/office/drawing/2014/main" id="{81A9C0D1-18A5-4112-8612-56853658A77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78" name="Text Box 107">
          <a:extLst>
            <a:ext uri="{FF2B5EF4-FFF2-40B4-BE49-F238E27FC236}">
              <a16:creationId xmlns:a16="http://schemas.microsoft.com/office/drawing/2014/main" id="{6DBE81D8-CB53-44FB-839D-DB2107904E1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79" name="Text Box 108">
          <a:extLst>
            <a:ext uri="{FF2B5EF4-FFF2-40B4-BE49-F238E27FC236}">
              <a16:creationId xmlns:a16="http://schemas.microsoft.com/office/drawing/2014/main" id="{2D6ED487-FD81-40BD-98F5-173252DE802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80" name="Text Box 109">
          <a:extLst>
            <a:ext uri="{FF2B5EF4-FFF2-40B4-BE49-F238E27FC236}">
              <a16:creationId xmlns:a16="http://schemas.microsoft.com/office/drawing/2014/main" id="{3A04CABB-34D8-4350-B55B-B9FEB28806E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81" name="Text Box 110">
          <a:extLst>
            <a:ext uri="{FF2B5EF4-FFF2-40B4-BE49-F238E27FC236}">
              <a16:creationId xmlns:a16="http://schemas.microsoft.com/office/drawing/2014/main" id="{CED54E2F-FF92-4DAE-A1AF-F2A1265DAE7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82" name="Text Box 111">
          <a:extLst>
            <a:ext uri="{FF2B5EF4-FFF2-40B4-BE49-F238E27FC236}">
              <a16:creationId xmlns:a16="http://schemas.microsoft.com/office/drawing/2014/main" id="{8CAF2230-B9BE-4276-9A5C-A7D8330E32E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83" name="Text Box 112">
          <a:extLst>
            <a:ext uri="{FF2B5EF4-FFF2-40B4-BE49-F238E27FC236}">
              <a16:creationId xmlns:a16="http://schemas.microsoft.com/office/drawing/2014/main" id="{1CCAF8D0-43C8-4C23-93A5-E760F75D4A6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84" name="Text Box 113">
          <a:extLst>
            <a:ext uri="{FF2B5EF4-FFF2-40B4-BE49-F238E27FC236}">
              <a16:creationId xmlns:a16="http://schemas.microsoft.com/office/drawing/2014/main" id="{3A216E2A-5FB3-47E7-9D63-9A6C4F823E8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85" name="Text Box 114">
          <a:extLst>
            <a:ext uri="{FF2B5EF4-FFF2-40B4-BE49-F238E27FC236}">
              <a16:creationId xmlns:a16="http://schemas.microsoft.com/office/drawing/2014/main" id="{8570E983-8C1D-454C-8503-D5F7417509B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86" name="Text Box 115">
          <a:extLst>
            <a:ext uri="{FF2B5EF4-FFF2-40B4-BE49-F238E27FC236}">
              <a16:creationId xmlns:a16="http://schemas.microsoft.com/office/drawing/2014/main" id="{8396F4D1-CB18-4777-BA88-323438B5E07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87" name="Text Box 116">
          <a:extLst>
            <a:ext uri="{FF2B5EF4-FFF2-40B4-BE49-F238E27FC236}">
              <a16:creationId xmlns:a16="http://schemas.microsoft.com/office/drawing/2014/main" id="{8B7D635F-4628-4C5B-B103-A2A8ADF8AED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88" name="Text Box 117">
          <a:extLst>
            <a:ext uri="{FF2B5EF4-FFF2-40B4-BE49-F238E27FC236}">
              <a16:creationId xmlns:a16="http://schemas.microsoft.com/office/drawing/2014/main" id="{06DA7120-6F3B-482F-858E-498811A6AB6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89" name="Text Box 118">
          <a:extLst>
            <a:ext uri="{FF2B5EF4-FFF2-40B4-BE49-F238E27FC236}">
              <a16:creationId xmlns:a16="http://schemas.microsoft.com/office/drawing/2014/main" id="{67B15B09-2962-4286-9FA2-2F49B56B5A40}"/>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90" name="Text Box 119">
          <a:extLst>
            <a:ext uri="{FF2B5EF4-FFF2-40B4-BE49-F238E27FC236}">
              <a16:creationId xmlns:a16="http://schemas.microsoft.com/office/drawing/2014/main" id="{8C4D11E8-4070-42E1-A7FA-F3DECFF47B4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91" name="Text Box 120">
          <a:extLst>
            <a:ext uri="{FF2B5EF4-FFF2-40B4-BE49-F238E27FC236}">
              <a16:creationId xmlns:a16="http://schemas.microsoft.com/office/drawing/2014/main" id="{21880AA9-2758-4F10-AEB2-B227920FD210}"/>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92" name="Text Box 121">
          <a:extLst>
            <a:ext uri="{FF2B5EF4-FFF2-40B4-BE49-F238E27FC236}">
              <a16:creationId xmlns:a16="http://schemas.microsoft.com/office/drawing/2014/main" id="{E00158B6-0B7D-441F-B28F-D28DC9AA41D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93" name="Text Box 122">
          <a:extLst>
            <a:ext uri="{FF2B5EF4-FFF2-40B4-BE49-F238E27FC236}">
              <a16:creationId xmlns:a16="http://schemas.microsoft.com/office/drawing/2014/main" id="{F7872402-3754-4D49-A820-3FF7073162D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94" name="Text Box 123">
          <a:extLst>
            <a:ext uri="{FF2B5EF4-FFF2-40B4-BE49-F238E27FC236}">
              <a16:creationId xmlns:a16="http://schemas.microsoft.com/office/drawing/2014/main" id="{763E0338-3770-439B-A930-D129BF88E35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95" name="Text Box 124">
          <a:extLst>
            <a:ext uri="{FF2B5EF4-FFF2-40B4-BE49-F238E27FC236}">
              <a16:creationId xmlns:a16="http://schemas.microsoft.com/office/drawing/2014/main" id="{528E524F-D3A9-4EA1-B0D3-EE9F9284E26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96" name="Text Box 125">
          <a:extLst>
            <a:ext uri="{FF2B5EF4-FFF2-40B4-BE49-F238E27FC236}">
              <a16:creationId xmlns:a16="http://schemas.microsoft.com/office/drawing/2014/main" id="{2FA7070F-90DA-4EEA-9D79-2CC37FB6D2A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97" name="Text Box 126">
          <a:extLst>
            <a:ext uri="{FF2B5EF4-FFF2-40B4-BE49-F238E27FC236}">
              <a16:creationId xmlns:a16="http://schemas.microsoft.com/office/drawing/2014/main" id="{CC5297AE-A436-45DC-97F2-31497A34375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98" name="Text Box 127">
          <a:extLst>
            <a:ext uri="{FF2B5EF4-FFF2-40B4-BE49-F238E27FC236}">
              <a16:creationId xmlns:a16="http://schemas.microsoft.com/office/drawing/2014/main" id="{7BF464BC-AA38-438D-A6E8-E70E239A38D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199" name="Text Box 128">
          <a:extLst>
            <a:ext uri="{FF2B5EF4-FFF2-40B4-BE49-F238E27FC236}">
              <a16:creationId xmlns:a16="http://schemas.microsoft.com/office/drawing/2014/main" id="{0E1A4063-00DE-4F61-8C94-0DC6A8C146E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00" name="Text Box 129">
          <a:extLst>
            <a:ext uri="{FF2B5EF4-FFF2-40B4-BE49-F238E27FC236}">
              <a16:creationId xmlns:a16="http://schemas.microsoft.com/office/drawing/2014/main" id="{F30A33AF-C666-48BE-9CD3-504259AC373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01" name="Text Box 130">
          <a:extLst>
            <a:ext uri="{FF2B5EF4-FFF2-40B4-BE49-F238E27FC236}">
              <a16:creationId xmlns:a16="http://schemas.microsoft.com/office/drawing/2014/main" id="{2F95496D-4C02-4F55-820E-7B147526EB40}"/>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02" name="Text Box 131">
          <a:extLst>
            <a:ext uri="{FF2B5EF4-FFF2-40B4-BE49-F238E27FC236}">
              <a16:creationId xmlns:a16="http://schemas.microsoft.com/office/drawing/2014/main" id="{91A5D8DE-57DA-4DAA-8E94-4793F80FCD2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03" name="Text Box 132">
          <a:extLst>
            <a:ext uri="{FF2B5EF4-FFF2-40B4-BE49-F238E27FC236}">
              <a16:creationId xmlns:a16="http://schemas.microsoft.com/office/drawing/2014/main" id="{E5013EA4-9733-4B38-A9F1-08DE5024AEA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04" name="Text Box 133">
          <a:extLst>
            <a:ext uri="{FF2B5EF4-FFF2-40B4-BE49-F238E27FC236}">
              <a16:creationId xmlns:a16="http://schemas.microsoft.com/office/drawing/2014/main" id="{7812EAB1-DAD1-46B3-84C5-B294006F940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05" name="Text Box 134">
          <a:extLst>
            <a:ext uri="{FF2B5EF4-FFF2-40B4-BE49-F238E27FC236}">
              <a16:creationId xmlns:a16="http://schemas.microsoft.com/office/drawing/2014/main" id="{280AC6F7-F0C3-416F-A5DF-28DD98DA3D7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06" name="Text Box 135">
          <a:extLst>
            <a:ext uri="{FF2B5EF4-FFF2-40B4-BE49-F238E27FC236}">
              <a16:creationId xmlns:a16="http://schemas.microsoft.com/office/drawing/2014/main" id="{EB43688F-0EF0-4DBF-9A91-06FD875B7AB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07" name="Text Box 136">
          <a:extLst>
            <a:ext uri="{FF2B5EF4-FFF2-40B4-BE49-F238E27FC236}">
              <a16:creationId xmlns:a16="http://schemas.microsoft.com/office/drawing/2014/main" id="{0CE4CFBB-6FE7-441A-B34D-87DA7C163DB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08" name="Text Box 137">
          <a:extLst>
            <a:ext uri="{FF2B5EF4-FFF2-40B4-BE49-F238E27FC236}">
              <a16:creationId xmlns:a16="http://schemas.microsoft.com/office/drawing/2014/main" id="{72C2847A-65E3-453A-9DA9-8AD3E3C6E86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09" name="Text Box 138">
          <a:extLst>
            <a:ext uri="{FF2B5EF4-FFF2-40B4-BE49-F238E27FC236}">
              <a16:creationId xmlns:a16="http://schemas.microsoft.com/office/drawing/2014/main" id="{B3FBB25B-553C-4BDF-A0B7-A4C6CF88536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10" name="Text Box 139">
          <a:extLst>
            <a:ext uri="{FF2B5EF4-FFF2-40B4-BE49-F238E27FC236}">
              <a16:creationId xmlns:a16="http://schemas.microsoft.com/office/drawing/2014/main" id="{0F965D96-7ED3-4BF4-91A4-9EACC2E8686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11" name="Text Box 140">
          <a:extLst>
            <a:ext uri="{FF2B5EF4-FFF2-40B4-BE49-F238E27FC236}">
              <a16:creationId xmlns:a16="http://schemas.microsoft.com/office/drawing/2014/main" id="{1858697A-8F6C-4629-8A47-66E9662D279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12" name="Text Box 141">
          <a:extLst>
            <a:ext uri="{FF2B5EF4-FFF2-40B4-BE49-F238E27FC236}">
              <a16:creationId xmlns:a16="http://schemas.microsoft.com/office/drawing/2014/main" id="{7381A7E5-00DC-4A0E-8889-2882E45D39D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13" name="Text Box 142">
          <a:extLst>
            <a:ext uri="{FF2B5EF4-FFF2-40B4-BE49-F238E27FC236}">
              <a16:creationId xmlns:a16="http://schemas.microsoft.com/office/drawing/2014/main" id="{01D3DBAD-2A66-40A2-9193-7709967191F0}"/>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14" name="Text Box 143">
          <a:extLst>
            <a:ext uri="{FF2B5EF4-FFF2-40B4-BE49-F238E27FC236}">
              <a16:creationId xmlns:a16="http://schemas.microsoft.com/office/drawing/2014/main" id="{34713EF7-E282-4C25-AD6C-0AF4DA08F20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15" name="Text Box 144">
          <a:extLst>
            <a:ext uri="{FF2B5EF4-FFF2-40B4-BE49-F238E27FC236}">
              <a16:creationId xmlns:a16="http://schemas.microsoft.com/office/drawing/2014/main" id="{7EAAFCFA-BB85-46E0-BEC7-4627BADFBCE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16" name="Text Box 145">
          <a:extLst>
            <a:ext uri="{FF2B5EF4-FFF2-40B4-BE49-F238E27FC236}">
              <a16:creationId xmlns:a16="http://schemas.microsoft.com/office/drawing/2014/main" id="{061FCC87-063E-48BE-BC37-BCAC3D3A63F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17" name="Text Box 146">
          <a:extLst>
            <a:ext uri="{FF2B5EF4-FFF2-40B4-BE49-F238E27FC236}">
              <a16:creationId xmlns:a16="http://schemas.microsoft.com/office/drawing/2014/main" id="{C959A8F4-281D-4346-A2A3-0ED7C0A9B41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18" name="Text Box 147">
          <a:extLst>
            <a:ext uri="{FF2B5EF4-FFF2-40B4-BE49-F238E27FC236}">
              <a16:creationId xmlns:a16="http://schemas.microsoft.com/office/drawing/2014/main" id="{1F762935-210C-485D-8FF7-F5B59D73915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19" name="Text Box 148">
          <a:extLst>
            <a:ext uri="{FF2B5EF4-FFF2-40B4-BE49-F238E27FC236}">
              <a16:creationId xmlns:a16="http://schemas.microsoft.com/office/drawing/2014/main" id="{B3F445AB-D46D-4E6E-8A67-B48576038D4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20" name="Text Box 149">
          <a:extLst>
            <a:ext uri="{FF2B5EF4-FFF2-40B4-BE49-F238E27FC236}">
              <a16:creationId xmlns:a16="http://schemas.microsoft.com/office/drawing/2014/main" id="{51B83182-A96E-4755-BF5C-1A2862124C8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21" name="Text Box 150">
          <a:extLst>
            <a:ext uri="{FF2B5EF4-FFF2-40B4-BE49-F238E27FC236}">
              <a16:creationId xmlns:a16="http://schemas.microsoft.com/office/drawing/2014/main" id="{80945BF7-19C8-45E4-94C5-9AFCA27BC52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22" name="Text Box 151">
          <a:extLst>
            <a:ext uri="{FF2B5EF4-FFF2-40B4-BE49-F238E27FC236}">
              <a16:creationId xmlns:a16="http://schemas.microsoft.com/office/drawing/2014/main" id="{46DB6BDC-3E5D-4362-A4C8-375C65DB858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23" name="Text Box 152">
          <a:extLst>
            <a:ext uri="{FF2B5EF4-FFF2-40B4-BE49-F238E27FC236}">
              <a16:creationId xmlns:a16="http://schemas.microsoft.com/office/drawing/2014/main" id="{65A5DC3E-3FCD-4061-B246-38D9EA9B8BA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24" name="Text Box 153">
          <a:extLst>
            <a:ext uri="{FF2B5EF4-FFF2-40B4-BE49-F238E27FC236}">
              <a16:creationId xmlns:a16="http://schemas.microsoft.com/office/drawing/2014/main" id="{CE6EB556-44A2-4275-B60D-C5798E35AFA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25" name="Text Box 154">
          <a:extLst>
            <a:ext uri="{FF2B5EF4-FFF2-40B4-BE49-F238E27FC236}">
              <a16:creationId xmlns:a16="http://schemas.microsoft.com/office/drawing/2014/main" id="{97952229-D250-40D3-A83F-7824C3F1393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26" name="Text Box 155">
          <a:extLst>
            <a:ext uri="{FF2B5EF4-FFF2-40B4-BE49-F238E27FC236}">
              <a16:creationId xmlns:a16="http://schemas.microsoft.com/office/drawing/2014/main" id="{41A1303B-90BE-45FE-BCA7-1E51494BB07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27" name="Text Box 156">
          <a:extLst>
            <a:ext uri="{FF2B5EF4-FFF2-40B4-BE49-F238E27FC236}">
              <a16:creationId xmlns:a16="http://schemas.microsoft.com/office/drawing/2014/main" id="{FB8821F5-3B42-43BB-B0DB-397D897C97D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28" name="Text Box 157">
          <a:extLst>
            <a:ext uri="{FF2B5EF4-FFF2-40B4-BE49-F238E27FC236}">
              <a16:creationId xmlns:a16="http://schemas.microsoft.com/office/drawing/2014/main" id="{94E8BA11-4FE4-4CA2-8ACD-3E56C533E56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29" name="Text Box 158">
          <a:extLst>
            <a:ext uri="{FF2B5EF4-FFF2-40B4-BE49-F238E27FC236}">
              <a16:creationId xmlns:a16="http://schemas.microsoft.com/office/drawing/2014/main" id="{58BE6616-5D2A-4008-82D9-F7360317A10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30" name="Text Box 3">
          <a:extLst>
            <a:ext uri="{FF2B5EF4-FFF2-40B4-BE49-F238E27FC236}">
              <a16:creationId xmlns:a16="http://schemas.microsoft.com/office/drawing/2014/main" id="{146CA163-6F66-463D-BCC1-F1167F53870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31" name="Text Box 4">
          <a:extLst>
            <a:ext uri="{FF2B5EF4-FFF2-40B4-BE49-F238E27FC236}">
              <a16:creationId xmlns:a16="http://schemas.microsoft.com/office/drawing/2014/main" id="{4DF78F31-0C13-454F-A461-52A9CA60722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32" name="Text Box 5">
          <a:extLst>
            <a:ext uri="{FF2B5EF4-FFF2-40B4-BE49-F238E27FC236}">
              <a16:creationId xmlns:a16="http://schemas.microsoft.com/office/drawing/2014/main" id="{AFE8EF5B-BB7D-4986-8E1D-D270A268B39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33" name="Text Box 6">
          <a:extLst>
            <a:ext uri="{FF2B5EF4-FFF2-40B4-BE49-F238E27FC236}">
              <a16:creationId xmlns:a16="http://schemas.microsoft.com/office/drawing/2014/main" id="{31C92186-38E2-4EC3-AEC0-B56484743AE0}"/>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34" name="Text Box 7">
          <a:extLst>
            <a:ext uri="{FF2B5EF4-FFF2-40B4-BE49-F238E27FC236}">
              <a16:creationId xmlns:a16="http://schemas.microsoft.com/office/drawing/2014/main" id="{3D1D8559-A8E2-4688-AE9E-DE258FF8FC7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35" name="Text Box 8">
          <a:extLst>
            <a:ext uri="{FF2B5EF4-FFF2-40B4-BE49-F238E27FC236}">
              <a16:creationId xmlns:a16="http://schemas.microsoft.com/office/drawing/2014/main" id="{6B874D1D-0CD7-43B1-A1A5-7C30BD07A85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36" name="Text Box 9">
          <a:extLst>
            <a:ext uri="{FF2B5EF4-FFF2-40B4-BE49-F238E27FC236}">
              <a16:creationId xmlns:a16="http://schemas.microsoft.com/office/drawing/2014/main" id="{3BF5961E-23C7-40BC-9D0A-5C4D2036DCE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37" name="Text Box 10">
          <a:extLst>
            <a:ext uri="{FF2B5EF4-FFF2-40B4-BE49-F238E27FC236}">
              <a16:creationId xmlns:a16="http://schemas.microsoft.com/office/drawing/2014/main" id="{3F825182-B008-44EF-831C-7D75F4946460}"/>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38" name="Text Box 11">
          <a:extLst>
            <a:ext uri="{FF2B5EF4-FFF2-40B4-BE49-F238E27FC236}">
              <a16:creationId xmlns:a16="http://schemas.microsoft.com/office/drawing/2014/main" id="{17BF2442-142E-4704-91D3-7868C7801A7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39" name="Text Box 12">
          <a:extLst>
            <a:ext uri="{FF2B5EF4-FFF2-40B4-BE49-F238E27FC236}">
              <a16:creationId xmlns:a16="http://schemas.microsoft.com/office/drawing/2014/main" id="{EA9894BF-4D30-466B-BF30-33B0AFA02F1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40" name="Text Box 13">
          <a:extLst>
            <a:ext uri="{FF2B5EF4-FFF2-40B4-BE49-F238E27FC236}">
              <a16:creationId xmlns:a16="http://schemas.microsoft.com/office/drawing/2014/main" id="{0FD54361-875A-497A-83B6-D9D87B809F1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41" name="Text Box 14">
          <a:extLst>
            <a:ext uri="{FF2B5EF4-FFF2-40B4-BE49-F238E27FC236}">
              <a16:creationId xmlns:a16="http://schemas.microsoft.com/office/drawing/2014/main" id="{555448D4-95D4-4085-AE49-868003631B4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42" name="Text Box 35">
          <a:extLst>
            <a:ext uri="{FF2B5EF4-FFF2-40B4-BE49-F238E27FC236}">
              <a16:creationId xmlns:a16="http://schemas.microsoft.com/office/drawing/2014/main" id="{6690CFC0-F45C-4AD0-BF80-044153F6CF5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43" name="Text Box 36">
          <a:extLst>
            <a:ext uri="{FF2B5EF4-FFF2-40B4-BE49-F238E27FC236}">
              <a16:creationId xmlns:a16="http://schemas.microsoft.com/office/drawing/2014/main" id="{9313891F-CF07-4406-8BB1-6C3526730BD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44" name="Text Box 37">
          <a:extLst>
            <a:ext uri="{FF2B5EF4-FFF2-40B4-BE49-F238E27FC236}">
              <a16:creationId xmlns:a16="http://schemas.microsoft.com/office/drawing/2014/main" id="{055D6000-52CC-4944-BF92-DF933212D95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45" name="Text Box 38">
          <a:extLst>
            <a:ext uri="{FF2B5EF4-FFF2-40B4-BE49-F238E27FC236}">
              <a16:creationId xmlns:a16="http://schemas.microsoft.com/office/drawing/2014/main" id="{2471E111-11BC-4ED1-86C5-EE4DBAAAF0E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46" name="Text Box 39">
          <a:extLst>
            <a:ext uri="{FF2B5EF4-FFF2-40B4-BE49-F238E27FC236}">
              <a16:creationId xmlns:a16="http://schemas.microsoft.com/office/drawing/2014/main" id="{DC627FA7-6D71-40AD-81A0-66E0747B878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47" name="Text Box 40">
          <a:extLst>
            <a:ext uri="{FF2B5EF4-FFF2-40B4-BE49-F238E27FC236}">
              <a16:creationId xmlns:a16="http://schemas.microsoft.com/office/drawing/2014/main" id="{EE70C9A0-A646-4FFB-B4F6-C943340231D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48" name="Text Box 41">
          <a:extLst>
            <a:ext uri="{FF2B5EF4-FFF2-40B4-BE49-F238E27FC236}">
              <a16:creationId xmlns:a16="http://schemas.microsoft.com/office/drawing/2014/main" id="{A1E466F6-86C4-40BC-A381-399EDD243A9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49" name="Text Box 42">
          <a:extLst>
            <a:ext uri="{FF2B5EF4-FFF2-40B4-BE49-F238E27FC236}">
              <a16:creationId xmlns:a16="http://schemas.microsoft.com/office/drawing/2014/main" id="{EF5031AB-46D9-4F1F-B320-E3F5BE1F8BC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50" name="Text Box 43">
          <a:extLst>
            <a:ext uri="{FF2B5EF4-FFF2-40B4-BE49-F238E27FC236}">
              <a16:creationId xmlns:a16="http://schemas.microsoft.com/office/drawing/2014/main" id="{A3EE698E-4A37-4E8D-9025-B634CB1C907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51" name="Text Box 44">
          <a:extLst>
            <a:ext uri="{FF2B5EF4-FFF2-40B4-BE49-F238E27FC236}">
              <a16:creationId xmlns:a16="http://schemas.microsoft.com/office/drawing/2014/main" id="{99548285-54B7-4EB2-901C-8B711C4EF1E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52" name="Text Box 45">
          <a:extLst>
            <a:ext uri="{FF2B5EF4-FFF2-40B4-BE49-F238E27FC236}">
              <a16:creationId xmlns:a16="http://schemas.microsoft.com/office/drawing/2014/main" id="{835AE845-393E-4118-BDAA-BE6EB556081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53" name="Text Box 46">
          <a:extLst>
            <a:ext uri="{FF2B5EF4-FFF2-40B4-BE49-F238E27FC236}">
              <a16:creationId xmlns:a16="http://schemas.microsoft.com/office/drawing/2014/main" id="{C2831DED-BDC1-41B7-B950-A4B754285E0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54" name="Text Box 47">
          <a:extLst>
            <a:ext uri="{FF2B5EF4-FFF2-40B4-BE49-F238E27FC236}">
              <a16:creationId xmlns:a16="http://schemas.microsoft.com/office/drawing/2014/main" id="{8B9EFAE1-2A4E-4728-AB0D-16771FC5164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55" name="Text Box 48">
          <a:extLst>
            <a:ext uri="{FF2B5EF4-FFF2-40B4-BE49-F238E27FC236}">
              <a16:creationId xmlns:a16="http://schemas.microsoft.com/office/drawing/2014/main" id="{0A94FC54-B378-4304-9997-C00FCA5AD99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56" name="Text Box 49">
          <a:extLst>
            <a:ext uri="{FF2B5EF4-FFF2-40B4-BE49-F238E27FC236}">
              <a16:creationId xmlns:a16="http://schemas.microsoft.com/office/drawing/2014/main" id="{E05489C1-1D9B-409C-8272-EA4430A1882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57" name="Text Box 50">
          <a:extLst>
            <a:ext uri="{FF2B5EF4-FFF2-40B4-BE49-F238E27FC236}">
              <a16:creationId xmlns:a16="http://schemas.microsoft.com/office/drawing/2014/main" id="{7682D329-758C-4A8F-B773-641483A5DA5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58" name="Text Box 51">
          <a:extLst>
            <a:ext uri="{FF2B5EF4-FFF2-40B4-BE49-F238E27FC236}">
              <a16:creationId xmlns:a16="http://schemas.microsoft.com/office/drawing/2014/main" id="{791AD7E7-740E-4867-AEDB-DF376F187E8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59" name="Text Box 52">
          <a:extLst>
            <a:ext uri="{FF2B5EF4-FFF2-40B4-BE49-F238E27FC236}">
              <a16:creationId xmlns:a16="http://schemas.microsoft.com/office/drawing/2014/main" id="{2359B250-652A-4E06-9705-585AAEF3CA9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60" name="Text Box 53">
          <a:extLst>
            <a:ext uri="{FF2B5EF4-FFF2-40B4-BE49-F238E27FC236}">
              <a16:creationId xmlns:a16="http://schemas.microsoft.com/office/drawing/2014/main" id="{36F3ECCC-7703-4C6B-9989-FBC29CEAD42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61" name="Text Box 54">
          <a:extLst>
            <a:ext uri="{FF2B5EF4-FFF2-40B4-BE49-F238E27FC236}">
              <a16:creationId xmlns:a16="http://schemas.microsoft.com/office/drawing/2014/main" id="{7CB69876-0282-4113-82AD-36696FBF17F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62" name="Text Box 55">
          <a:extLst>
            <a:ext uri="{FF2B5EF4-FFF2-40B4-BE49-F238E27FC236}">
              <a16:creationId xmlns:a16="http://schemas.microsoft.com/office/drawing/2014/main" id="{46FDD93C-679D-4483-AE3C-5AE580AF742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63" name="Text Box 56">
          <a:extLst>
            <a:ext uri="{FF2B5EF4-FFF2-40B4-BE49-F238E27FC236}">
              <a16:creationId xmlns:a16="http://schemas.microsoft.com/office/drawing/2014/main" id="{1972B79C-0BCB-4041-9802-46E4360B322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64" name="Text Box 57">
          <a:extLst>
            <a:ext uri="{FF2B5EF4-FFF2-40B4-BE49-F238E27FC236}">
              <a16:creationId xmlns:a16="http://schemas.microsoft.com/office/drawing/2014/main" id="{649691D2-410E-4DDB-8A32-5A6658CC789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65" name="Text Box 58">
          <a:extLst>
            <a:ext uri="{FF2B5EF4-FFF2-40B4-BE49-F238E27FC236}">
              <a16:creationId xmlns:a16="http://schemas.microsoft.com/office/drawing/2014/main" id="{5A78D867-A91C-4D90-BA53-FC790269AA0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66" name="Text Box 99">
          <a:extLst>
            <a:ext uri="{FF2B5EF4-FFF2-40B4-BE49-F238E27FC236}">
              <a16:creationId xmlns:a16="http://schemas.microsoft.com/office/drawing/2014/main" id="{25DDA0DB-79F3-4AC9-BBF5-B2EEEC6CA32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67" name="Text Box 100">
          <a:extLst>
            <a:ext uri="{FF2B5EF4-FFF2-40B4-BE49-F238E27FC236}">
              <a16:creationId xmlns:a16="http://schemas.microsoft.com/office/drawing/2014/main" id="{5EF1E499-396C-42CF-A2D7-4F1BB34500C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68" name="Text Box 101">
          <a:extLst>
            <a:ext uri="{FF2B5EF4-FFF2-40B4-BE49-F238E27FC236}">
              <a16:creationId xmlns:a16="http://schemas.microsoft.com/office/drawing/2014/main" id="{FD651917-053D-487A-8EDC-2A3FCD86B50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69" name="Text Box 102">
          <a:extLst>
            <a:ext uri="{FF2B5EF4-FFF2-40B4-BE49-F238E27FC236}">
              <a16:creationId xmlns:a16="http://schemas.microsoft.com/office/drawing/2014/main" id="{29CA36F4-E63A-4D3B-8699-6C6D7DACCF8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70" name="Text Box 103">
          <a:extLst>
            <a:ext uri="{FF2B5EF4-FFF2-40B4-BE49-F238E27FC236}">
              <a16:creationId xmlns:a16="http://schemas.microsoft.com/office/drawing/2014/main" id="{AF9C7B7F-9D4A-4F08-8292-759F8E8C379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71" name="Text Box 104">
          <a:extLst>
            <a:ext uri="{FF2B5EF4-FFF2-40B4-BE49-F238E27FC236}">
              <a16:creationId xmlns:a16="http://schemas.microsoft.com/office/drawing/2014/main" id="{FA63D116-A7E1-419B-9498-0CBE4536FFC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72" name="Text Box 105">
          <a:extLst>
            <a:ext uri="{FF2B5EF4-FFF2-40B4-BE49-F238E27FC236}">
              <a16:creationId xmlns:a16="http://schemas.microsoft.com/office/drawing/2014/main" id="{5D766A9F-7B7C-4183-9997-B300D49A1A7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73" name="Text Box 106">
          <a:extLst>
            <a:ext uri="{FF2B5EF4-FFF2-40B4-BE49-F238E27FC236}">
              <a16:creationId xmlns:a16="http://schemas.microsoft.com/office/drawing/2014/main" id="{82847F39-4F38-407C-A947-339290F6616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74" name="Text Box 107">
          <a:extLst>
            <a:ext uri="{FF2B5EF4-FFF2-40B4-BE49-F238E27FC236}">
              <a16:creationId xmlns:a16="http://schemas.microsoft.com/office/drawing/2014/main" id="{E3E6866D-329E-47FF-855E-A4B1B2B68CF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75" name="Text Box 108">
          <a:extLst>
            <a:ext uri="{FF2B5EF4-FFF2-40B4-BE49-F238E27FC236}">
              <a16:creationId xmlns:a16="http://schemas.microsoft.com/office/drawing/2014/main" id="{45EBB8C3-BC2C-4F56-B6FB-150FE4C5B1E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76" name="Text Box 109">
          <a:extLst>
            <a:ext uri="{FF2B5EF4-FFF2-40B4-BE49-F238E27FC236}">
              <a16:creationId xmlns:a16="http://schemas.microsoft.com/office/drawing/2014/main" id="{3A842A47-CF0A-423B-9A82-3D0D947316D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77" name="Text Box 110">
          <a:extLst>
            <a:ext uri="{FF2B5EF4-FFF2-40B4-BE49-F238E27FC236}">
              <a16:creationId xmlns:a16="http://schemas.microsoft.com/office/drawing/2014/main" id="{6A059066-3B13-4A31-8E23-47DC14F6F710}"/>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78" name="Text Box 111">
          <a:extLst>
            <a:ext uri="{FF2B5EF4-FFF2-40B4-BE49-F238E27FC236}">
              <a16:creationId xmlns:a16="http://schemas.microsoft.com/office/drawing/2014/main" id="{66275DB8-4739-49C6-B6A1-9BCA68EF429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79" name="Text Box 112">
          <a:extLst>
            <a:ext uri="{FF2B5EF4-FFF2-40B4-BE49-F238E27FC236}">
              <a16:creationId xmlns:a16="http://schemas.microsoft.com/office/drawing/2014/main" id="{889276FE-43AA-449A-8930-8D2E9A0D990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80" name="Text Box 113">
          <a:extLst>
            <a:ext uri="{FF2B5EF4-FFF2-40B4-BE49-F238E27FC236}">
              <a16:creationId xmlns:a16="http://schemas.microsoft.com/office/drawing/2014/main" id="{EF90EAE7-4BCB-4D8C-9E01-662112FEC81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81" name="Text Box 114">
          <a:extLst>
            <a:ext uri="{FF2B5EF4-FFF2-40B4-BE49-F238E27FC236}">
              <a16:creationId xmlns:a16="http://schemas.microsoft.com/office/drawing/2014/main" id="{57D1E794-1418-4F4B-BDA0-0735BF8B28B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82" name="Text Box 115">
          <a:extLst>
            <a:ext uri="{FF2B5EF4-FFF2-40B4-BE49-F238E27FC236}">
              <a16:creationId xmlns:a16="http://schemas.microsoft.com/office/drawing/2014/main" id="{F4684B71-B4B0-415E-8E08-317D6C52BFB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83" name="Text Box 116">
          <a:extLst>
            <a:ext uri="{FF2B5EF4-FFF2-40B4-BE49-F238E27FC236}">
              <a16:creationId xmlns:a16="http://schemas.microsoft.com/office/drawing/2014/main" id="{A72E570A-25CB-4340-84ED-AD034B78CEB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84" name="Text Box 117">
          <a:extLst>
            <a:ext uri="{FF2B5EF4-FFF2-40B4-BE49-F238E27FC236}">
              <a16:creationId xmlns:a16="http://schemas.microsoft.com/office/drawing/2014/main" id="{BF6555CD-B88F-454D-9C0D-AF01E9CD1C3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85" name="Text Box 118">
          <a:extLst>
            <a:ext uri="{FF2B5EF4-FFF2-40B4-BE49-F238E27FC236}">
              <a16:creationId xmlns:a16="http://schemas.microsoft.com/office/drawing/2014/main" id="{73FB4C98-A33A-44A9-A14D-DE1C0841676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86" name="Text Box 119">
          <a:extLst>
            <a:ext uri="{FF2B5EF4-FFF2-40B4-BE49-F238E27FC236}">
              <a16:creationId xmlns:a16="http://schemas.microsoft.com/office/drawing/2014/main" id="{6CA3F54D-3AAF-488E-88D0-909A506DD5C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87" name="Text Box 120">
          <a:extLst>
            <a:ext uri="{FF2B5EF4-FFF2-40B4-BE49-F238E27FC236}">
              <a16:creationId xmlns:a16="http://schemas.microsoft.com/office/drawing/2014/main" id="{BD06356E-0C7E-4B2F-ABFA-842D5A0D1DA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88" name="Text Box 121">
          <a:extLst>
            <a:ext uri="{FF2B5EF4-FFF2-40B4-BE49-F238E27FC236}">
              <a16:creationId xmlns:a16="http://schemas.microsoft.com/office/drawing/2014/main" id="{FB036662-3A41-42C4-A7FC-BDB1E86782D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89" name="Text Box 122">
          <a:extLst>
            <a:ext uri="{FF2B5EF4-FFF2-40B4-BE49-F238E27FC236}">
              <a16:creationId xmlns:a16="http://schemas.microsoft.com/office/drawing/2014/main" id="{D431C3AE-3B8F-486D-88BE-C9E2044B591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90" name="Text Box 123">
          <a:extLst>
            <a:ext uri="{FF2B5EF4-FFF2-40B4-BE49-F238E27FC236}">
              <a16:creationId xmlns:a16="http://schemas.microsoft.com/office/drawing/2014/main" id="{C17478B9-1830-438F-B348-C66674029E4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91" name="Text Box 124">
          <a:extLst>
            <a:ext uri="{FF2B5EF4-FFF2-40B4-BE49-F238E27FC236}">
              <a16:creationId xmlns:a16="http://schemas.microsoft.com/office/drawing/2014/main" id="{2B0B9EF3-7C63-4BA2-A0FD-325AA01A745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92" name="Text Box 125">
          <a:extLst>
            <a:ext uri="{FF2B5EF4-FFF2-40B4-BE49-F238E27FC236}">
              <a16:creationId xmlns:a16="http://schemas.microsoft.com/office/drawing/2014/main" id="{765D386A-1573-4132-ACA7-3F640B4CA05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93" name="Text Box 126">
          <a:extLst>
            <a:ext uri="{FF2B5EF4-FFF2-40B4-BE49-F238E27FC236}">
              <a16:creationId xmlns:a16="http://schemas.microsoft.com/office/drawing/2014/main" id="{5ACBF13E-1D9E-4D4C-89D5-3EEDCE7066E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94" name="Text Box 127">
          <a:extLst>
            <a:ext uri="{FF2B5EF4-FFF2-40B4-BE49-F238E27FC236}">
              <a16:creationId xmlns:a16="http://schemas.microsoft.com/office/drawing/2014/main" id="{441E456B-37AA-439A-81FA-3AD0FF11C69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95" name="Text Box 128">
          <a:extLst>
            <a:ext uri="{FF2B5EF4-FFF2-40B4-BE49-F238E27FC236}">
              <a16:creationId xmlns:a16="http://schemas.microsoft.com/office/drawing/2014/main" id="{93A0E019-9B86-4018-AC22-25273FCCA4F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96" name="Text Box 129">
          <a:extLst>
            <a:ext uri="{FF2B5EF4-FFF2-40B4-BE49-F238E27FC236}">
              <a16:creationId xmlns:a16="http://schemas.microsoft.com/office/drawing/2014/main" id="{C270DD74-67E1-4562-8B99-202AEDBD4C60}"/>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97" name="Text Box 130">
          <a:extLst>
            <a:ext uri="{FF2B5EF4-FFF2-40B4-BE49-F238E27FC236}">
              <a16:creationId xmlns:a16="http://schemas.microsoft.com/office/drawing/2014/main" id="{3962F598-089B-4515-A504-34499955D93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98" name="Text Box 131">
          <a:extLst>
            <a:ext uri="{FF2B5EF4-FFF2-40B4-BE49-F238E27FC236}">
              <a16:creationId xmlns:a16="http://schemas.microsoft.com/office/drawing/2014/main" id="{9FFDAA6C-BD04-44D8-B104-FF6F8D64839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299" name="Text Box 132">
          <a:extLst>
            <a:ext uri="{FF2B5EF4-FFF2-40B4-BE49-F238E27FC236}">
              <a16:creationId xmlns:a16="http://schemas.microsoft.com/office/drawing/2014/main" id="{D165D9C7-7115-48A8-9E36-8F427B633B7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00" name="Text Box 133">
          <a:extLst>
            <a:ext uri="{FF2B5EF4-FFF2-40B4-BE49-F238E27FC236}">
              <a16:creationId xmlns:a16="http://schemas.microsoft.com/office/drawing/2014/main" id="{2646249B-F0D1-42BF-8D92-B19E5215702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01" name="Text Box 134">
          <a:extLst>
            <a:ext uri="{FF2B5EF4-FFF2-40B4-BE49-F238E27FC236}">
              <a16:creationId xmlns:a16="http://schemas.microsoft.com/office/drawing/2014/main" id="{35FFCF8B-6659-4CD3-A6E9-06AD6A5D550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02" name="Text Box 135">
          <a:extLst>
            <a:ext uri="{FF2B5EF4-FFF2-40B4-BE49-F238E27FC236}">
              <a16:creationId xmlns:a16="http://schemas.microsoft.com/office/drawing/2014/main" id="{317A649B-61F7-476B-BCF6-2191CD3878B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03" name="Text Box 136">
          <a:extLst>
            <a:ext uri="{FF2B5EF4-FFF2-40B4-BE49-F238E27FC236}">
              <a16:creationId xmlns:a16="http://schemas.microsoft.com/office/drawing/2014/main" id="{5EE50EF9-586F-41ED-BF42-976E054E076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04" name="Text Box 137">
          <a:extLst>
            <a:ext uri="{FF2B5EF4-FFF2-40B4-BE49-F238E27FC236}">
              <a16:creationId xmlns:a16="http://schemas.microsoft.com/office/drawing/2014/main" id="{42510161-1C9B-43EB-8B59-EB1A427236B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05" name="Text Box 138">
          <a:extLst>
            <a:ext uri="{FF2B5EF4-FFF2-40B4-BE49-F238E27FC236}">
              <a16:creationId xmlns:a16="http://schemas.microsoft.com/office/drawing/2014/main" id="{DD50DD8F-0F9B-4429-B385-DE11D896639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06" name="Text Box 139">
          <a:extLst>
            <a:ext uri="{FF2B5EF4-FFF2-40B4-BE49-F238E27FC236}">
              <a16:creationId xmlns:a16="http://schemas.microsoft.com/office/drawing/2014/main" id="{DBC17B98-F141-4CCF-B34E-6B4B24FC65D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07" name="Text Box 140">
          <a:extLst>
            <a:ext uri="{FF2B5EF4-FFF2-40B4-BE49-F238E27FC236}">
              <a16:creationId xmlns:a16="http://schemas.microsoft.com/office/drawing/2014/main" id="{C7F912D9-1D81-4A06-9E82-4BE67168191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08" name="Text Box 141">
          <a:extLst>
            <a:ext uri="{FF2B5EF4-FFF2-40B4-BE49-F238E27FC236}">
              <a16:creationId xmlns:a16="http://schemas.microsoft.com/office/drawing/2014/main" id="{0A272BE0-9994-4AF8-BD1F-1D4E216692E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09" name="Text Box 142">
          <a:extLst>
            <a:ext uri="{FF2B5EF4-FFF2-40B4-BE49-F238E27FC236}">
              <a16:creationId xmlns:a16="http://schemas.microsoft.com/office/drawing/2014/main" id="{DD9F7A33-255E-4839-857D-96803A1B793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10" name="Text Box 143">
          <a:extLst>
            <a:ext uri="{FF2B5EF4-FFF2-40B4-BE49-F238E27FC236}">
              <a16:creationId xmlns:a16="http://schemas.microsoft.com/office/drawing/2014/main" id="{A435993B-93AF-40D8-96C2-84EBFE59F99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11" name="Text Box 144">
          <a:extLst>
            <a:ext uri="{FF2B5EF4-FFF2-40B4-BE49-F238E27FC236}">
              <a16:creationId xmlns:a16="http://schemas.microsoft.com/office/drawing/2014/main" id="{26B6718A-7E2A-4FBE-AD75-80ED7AA6F23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12" name="Text Box 145">
          <a:extLst>
            <a:ext uri="{FF2B5EF4-FFF2-40B4-BE49-F238E27FC236}">
              <a16:creationId xmlns:a16="http://schemas.microsoft.com/office/drawing/2014/main" id="{D1E1F980-32EA-4EA5-B530-2ADE8BECAB5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13" name="Text Box 146">
          <a:extLst>
            <a:ext uri="{FF2B5EF4-FFF2-40B4-BE49-F238E27FC236}">
              <a16:creationId xmlns:a16="http://schemas.microsoft.com/office/drawing/2014/main" id="{F0BED3BB-6CF7-4B74-9FBF-0958A9ED47F0}"/>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14" name="Text Box 147">
          <a:extLst>
            <a:ext uri="{FF2B5EF4-FFF2-40B4-BE49-F238E27FC236}">
              <a16:creationId xmlns:a16="http://schemas.microsoft.com/office/drawing/2014/main" id="{F51B724D-986E-4BC4-9DC0-0B53317E09B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15" name="Text Box 148">
          <a:extLst>
            <a:ext uri="{FF2B5EF4-FFF2-40B4-BE49-F238E27FC236}">
              <a16:creationId xmlns:a16="http://schemas.microsoft.com/office/drawing/2014/main" id="{5F5D5997-A3D8-40BD-8556-8827EF288CD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16" name="Text Box 149">
          <a:extLst>
            <a:ext uri="{FF2B5EF4-FFF2-40B4-BE49-F238E27FC236}">
              <a16:creationId xmlns:a16="http://schemas.microsoft.com/office/drawing/2014/main" id="{FBFA870B-E4C1-4661-B96C-842ACA245E3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17" name="Text Box 150">
          <a:extLst>
            <a:ext uri="{FF2B5EF4-FFF2-40B4-BE49-F238E27FC236}">
              <a16:creationId xmlns:a16="http://schemas.microsoft.com/office/drawing/2014/main" id="{89CF6A64-9834-4DA6-A166-06A3B711E24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18" name="Text Box 151">
          <a:extLst>
            <a:ext uri="{FF2B5EF4-FFF2-40B4-BE49-F238E27FC236}">
              <a16:creationId xmlns:a16="http://schemas.microsoft.com/office/drawing/2014/main" id="{66555EB8-4324-40F1-897B-A7DF3BBA967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19" name="Text Box 152">
          <a:extLst>
            <a:ext uri="{FF2B5EF4-FFF2-40B4-BE49-F238E27FC236}">
              <a16:creationId xmlns:a16="http://schemas.microsoft.com/office/drawing/2014/main" id="{DEEA5050-7DEA-4C3C-9881-507E517994F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20" name="Text Box 153">
          <a:extLst>
            <a:ext uri="{FF2B5EF4-FFF2-40B4-BE49-F238E27FC236}">
              <a16:creationId xmlns:a16="http://schemas.microsoft.com/office/drawing/2014/main" id="{546B5689-509D-4AFF-9248-0D0B97301F2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21" name="Text Box 154">
          <a:extLst>
            <a:ext uri="{FF2B5EF4-FFF2-40B4-BE49-F238E27FC236}">
              <a16:creationId xmlns:a16="http://schemas.microsoft.com/office/drawing/2014/main" id="{C9B22332-12D1-4F7A-95F0-075B4B15483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22" name="Text Box 155">
          <a:extLst>
            <a:ext uri="{FF2B5EF4-FFF2-40B4-BE49-F238E27FC236}">
              <a16:creationId xmlns:a16="http://schemas.microsoft.com/office/drawing/2014/main" id="{6619FF6F-578E-4334-8B04-1EEFB415867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23" name="Text Box 156">
          <a:extLst>
            <a:ext uri="{FF2B5EF4-FFF2-40B4-BE49-F238E27FC236}">
              <a16:creationId xmlns:a16="http://schemas.microsoft.com/office/drawing/2014/main" id="{25656639-A293-4EB6-9E7E-1E955F7094E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24" name="Text Box 157">
          <a:extLst>
            <a:ext uri="{FF2B5EF4-FFF2-40B4-BE49-F238E27FC236}">
              <a16:creationId xmlns:a16="http://schemas.microsoft.com/office/drawing/2014/main" id="{0A480210-6F1E-4035-9718-D57B373EA25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25" name="Text Box 158">
          <a:extLst>
            <a:ext uri="{FF2B5EF4-FFF2-40B4-BE49-F238E27FC236}">
              <a16:creationId xmlns:a16="http://schemas.microsoft.com/office/drawing/2014/main" id="{55796549-68CB-4BED-836A-339119FD7AB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26" name="Text Box 3">
          <a:extLst>
            <a:ext uri="{FF2B5EF4-FFF2-40B4-BE49-F238E27FC236}">
              <a16:creationId xmlns:a16="http://schemas.microsoft.com/office/drawing/2014/main" id="{3506620C-40E2-4B1A-9806-0B67D082385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27" name="Text Box 4">
          <a:extLst>
            <a:ext uri="{FF2B5EF4-FFF2-40B4-BE49-F238E27FC236}">
              <a16:creationId xmlns:a16="http://schemas.microsoft.com/office/drawing/2014/main" id="{0F1912D3-752C-4022-931D-356D3DB8415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28" name="Text Box 5">
          <a:extLst>
            <a:ext uri="{FF2B5EF4-FFF2-40B4-BE49-F238E27FC236}">
              <a16:creationId xmlns:a16="http://schemas.microsoft.com/office/drawing/2014/main" id="{81D5D85A-5193-41AB-AF9E-0359814669C0}"/>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29" name="Text Box 6">
          <a:extLst>
            <a:ext uri="{FF2B5EF4-FFF2-40B4-BE49-F238E27FC236}">
              <a16:creationId xmlns:a16="http://schemas.microsoft.com/office/drawing/2014/main" id="{A2CEF62A-E94D-4EB6-9EE8-B93D1EFB5FC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30" name="Text Box 7">
          <a:extLst>
            <a:ext uri="{FF2B5EF4-FFF2-40B4-BE49-F238E27FC236}">
              <a16:creationId xmlns:a16="http://schemas.microsoft.com/office/drawing/2014/main" id="{50A5CC30-F7B8-4875-81B8-019588AA264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31" name="Text Box 8">
          <a:extLst>
            <a:ext uri="{FF2B5EF4-FFF2-40B4-BE49-F238E27FC236}">
              <a16:creationId xmlns:a16="http://schemas.microsoft.com/office/drawing/2014/main" id="{7D12E882-19CF-4C0B-AD09-4792D120C11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32" name="Text Box 9">
          <a:extLst>
            <a:ext uri="{FF2B5EF4-FFF2-40B4-BE49-F238E27FC236}">
              <a16:creationId xmlns:a16="http://schemas.microsoft.com/office/drawing/2014/main" id="{7A7E3762-689B-41D8-83FC-CD1EC9A6C96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33" name="Text Box 10">
          <a:extLst>
            <a:ext uri="{FF2B5EF4-FFF2-40B4-BE49-F238E27FC236}">
              <a16:creationId xmlns:a16="http://schemas.microsoft.com/office/drawing/2014/main" id="{31A637CD-45D6-4091-8AF4-56971E2AEC3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34" name="Text Box 11">
          <a:extLst>
            <a:ext uri="{FF2B5EF4-FFF2-40B4-BE49-F238E27FC236}">
              <a16:creationId xmlns:a16="http://schemas.microsoft.com/office/drawing/2014/main" id="{1DCD7A59-F012-472E-B7D3-5D812D4922A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35" name="Text Box 12">
          <a:extLst>
            <a:ext uri="{FF2B5EF4-FFF2-40B4-BE49-F238E27FC236}">
              <a16:creationId xmlns:a16="http://schemas.microsoft.com/office/drawing/2014/main" id="{929A0086-610F-4E2C-BD71-DADC12CDCEE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36" name="Text Box 13">
          <a:extLst>
            <a:ext uri="{FF2B5EF4-FFF2-40B4-BE49-F238E27FC236}">
              <a16:creationId xmlns:a16="http://schemas.microsoft.com/office/drawing/2014/main" id="{0BCB08E7-AEDA-4B5C-B0DE-1E1F24D0295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37" name="Text Box 14">
          <a:extLst>
            <a:ext uri="{FF2B5EF4-FFF2-40B4-BE49-F238E27FC236}">
              <a16:creationId xmlns:a16="http://schemas.microsoft.com/office/drawing/2014/main" id="{8065CBCB-F10C-4CE1-A67F-DC76A4920FE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38" name="Text Box 35">
          <a:extLst>
            <a:ext uri="{FF2B5EF4-FFF2-40B4-BE49-F238E27FC236}">
              <a16:creationId xmlns:a16="http://schemas.microsoft.com/office/drawing/2014/main" id="{DE03BBBA-8375-46E0-8B04-796665F13E0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39" name="Text Box 36">
          <a:extLst>
            <a:ext uri="{FF2B5EF4-FFF2-40B4-BE49-F238E27FC236}">
              <a16:creationId xmlns:a16="http://schemas.microsoft.com/office/drawing/2014/main" id="{29F0CC5A-1326-4F31-BB48-077E575CF8A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40" name="Text Box 37">
          <a:extLst>
            <a:ext uri="{FF2B5EF4-FFF2-40B4-BE49-F238E27FC236}">
              <a16:creationId xmlns:a16="http://schemas.microsoft.com/office/drawing/2014/main" id="{AD8798C6-57E7-4F44-A1A5-46E18677C2C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41" name="Text Box 38">
          <a:extLst>
            <a:ext uri="{FF2B5EF4-FFF2-40B4-BE49-F238E27FC236}">
              <a16:creationId xmlns:a16="http://schemas.microsoft.com/office/drawing/2014/main" id="{F757DD93-D565-4019-911C-98B99EEBE97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42" name="Text Box 39">
          <a:extLst>
            <a:ext uri="{FF2B5EF4-FFF2-40B4-BE49-F238E27FC236}">
              <a16:creationId xmlns:a16="http://schemas.microsoft.com/office/drawing/2014/main" id="{1D3D1815-D540-48F7-881A-C4C3238A741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43" name="Text Box 40">
          <a:extLst>
            <a:ext uri="{FF2B5EF4-FFF2-40B4-BE49-F238E27FC236}">
              <a16:creationId xmlns:a16="http://schemas.microsoft.com/office/drawing/2014/main" id="{6BEBA3B8-36D4-4A96-9515-9BE51FE2896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44" name="Text Box 41">
          <a:extLst>
            <a:ext uri="{FF2B5EF4-FFF2-40B4-BE49-F238E27FC236}">
              <a16:creationId xmlns:a16="http://schemas.microsoft.com/office/drawing/2014/main" id="{8ED6A5E9-4D3E-4571-848F-F412B20E3F3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45" name="Text Box 42">
          <a:extLst>
            <a:ext uri="{FF2B5EF4-FFF2-40B4-BE49-F238E27FC236}">
              <a16:creationId xmlns:a16="http://schemas.microsoft.com/office/drawing/2014/main" id="{A412BE50-9EC7-429D-8EB3-130D444E160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46" name="Text Box 43">
          <a:extLst>
            <a:ext uri="{FF2B5EF4-FFF2-40B4-BE49-F238E27FC236}">
              <a16:creationId xmlns:a16="http://schemas.microsoft.com/office/drawing/2014/main" id="{2FFC6DDB-3DBB-4192-A9A4-E44ED2426A0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47" name="Text Box 44">
          <a:extLst>
            <a:ext uri="{FF2B5EF4-FFF2-40B4-BE49-F238E27FC236}">
              <a16:creationId xmlns:a16="http://schemas.microsoft.com/office/drawing/2014/main" id="{27CFCEE4-A8FB-4FD6-AD6E-DF6120A03A1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48" name="Text Box 45">
          <a:extLst>
            <a:ext uri="{FF2B5EF4-FFF2-40B4-BE49-F238E27FC236}">
              <a16:creationId xmlns:a16="http://schemas.microsoft.com/office/drawing/2014/main" id="{F0478928-F607-483E-AE0D-C9C9D7351EE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49" name="Text Box 46">
          <a:extLst>
            <a:ext uri="{FF2B5EF4-FFF2-40B4-BE49-F238E27FC236}">
              <a16:creationId xmlns:a16="http://schemas.microsoft.com/office/drawing/2014/main" id="{FF3173EF-5AA5-469B-BEE2-49F25A244D0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50" name="Text Box 47">
          <a:extLst>
            <a:ext uri="{FF2B5EF4-FFF2-40B4-BE49-F238E27FC236}">
              <a16:creationId xmlns:a16="http://schemas.microsoft.com/office/drawing/2014/main" id="{73D916C2-8B4E-4988-A37D-8500AA18BCC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51" name="Text Box 48">
          <a:extLst>
            <a:ext uri="{FF2B5EF4-FFF2-40B4-BE49-F238E27FC236}">
              <a16:creationId xmlns:a16="http://schemas.microsoft.com/office/drawing/2014/main" id="{C914F023-89C8-4CFE-855D-0609BA7DB68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52" name="Text Box 49">
          <a:extLst>
            <a:ext uri="{FF2B5EF4-FFF2-40B4-BE49-F238E27FC236}">
              <a16:creationId xmlns:a16="http://schemas.microsoft.com/office/drawing/2014/main" id="{9E656CEA-98F1-426D-9C10-49BED9CECBF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53" name="Text Box 50">
          <a:extLst>
            <a:ext uri="{FF2B5EF4-FFF2-40B4-BE49-F238E27FC236}">
              <a16:creationId xmlns:a16="http://schemas.microsoft.com/office/drawing/2014/main" id="{A99F9FEE-115B-4020-967E-D4269B2B1A6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54" name="Text Box 51">
          <a:extLst>
            <a:ext uri="{FF2B5EF4-FFF2-40B4-BE49-F238E27FC236}">
              <a16:creationId xmlns:a16="http://schemas.microsoft.com/office/drawing/2014/main" id="{4AF7339A-D8B1-4796-8F6F-65AEB037925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55" name="Text Box 52">
          <a:extLst>
            <a:ext uri="{FF2B5EF4-FFF2-40B4-BE49-F238E27FC236}">
              <a16:creationId xmlns:a16="http://schemas.microsoft.com/office/drawing/2014/main" id="{0AAB9B6A-AC4F-4337-BF13-EC8327EDD34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56" name="Text Box 53">
          <a:extLst>
            <a:ext uri="{FF2B5EF4-FFF2-40B4-BE49-F238E27FC236}">
              <a16:creationId xmlns:a16="http://schemas.microsoft.com/office/drawing/2014/main" id="{768DA166-A1EA-4420-8B24-05C1A1723CA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57" name="Text Box 54">
          <a:extLst>
            <a:ext uri="{FF2B5EF4-FFF2-40B4-BE49-F238E27FC236}">
              <a16:creationId xmlns:a16="http://schemas.microsoft.com/office/drawing/2014/main" id="{97B80950-442A-4A6C-A6A2-5FFB2E17BC40}"/>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358" name="Text Box 55">
          <a:extLst>
            <a:ext uri="{FF2B5EF4-FFF2-40B4-BE49-F238E27FC236}">
              <a16:creationId xmlns:a16="http://schemas.microsoft.com/office/drawing/2014/main" id="{C1D34612-6D43-4D14-A617-17B22C176C8D}"/>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359" name="Text Box 56">
          <a:extLst>
            <a:ext uri="{FF2B5EF4-FFF2-40B4-BE49-F238E27FC236}">
              <a16:creationId xmlns:a16="http://schemas.microsoft.com/office/drawing/2014/main" id="{A17206E1-7009-44AF-A4AB-E0E84C979C68}"/>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60" name="Text Box 57">
          <a:extLst>
            <a:ext uri="{FF2B5EF4-FFF2-40B4-BE49-F238E27FC236}">
              <a16:creationId xmlns:a16="http://schemas.microsoft.com/office/drawing/2014/main" id="{CB429D1F-A382-4351-955C-8C9E671E852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61" name="Text Box 58">
          <a:extLst>
            <a:ext uri="{FF2B5EF4-FFF2-40B4-BE49-F238E27FC236}">
              <a16:creationId xmlns:a16="http://schemas.microsoft.com/office/drawing/2014/main" id="{AD8CC9E4-EEC0-4587-A20B-443C15326FD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62" name="Text Box 99">
          <a:extLst>
            <a:ext uri="{FF2B5EF4-FFF2-40B4-BE49-F238E27FC236}">
              <a16:creationId xmlns:a16="http://schemas.microsoft.com/office/drawing/2014/main" id="{CAC94105-2564-4C39-90FA-159B631EC95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63" name="Text Box 100">
          <a:extLst>
            <a:ext uri="{FF2B5EF4-FFF2-40B4-BE49-F238E27FC236}">
              <a16:creationId xmlns:a16="http://schemas.microsoft.com/office/drawing/2014/main" id="{9811B82C-FF8E-409B-B592-2D2A5666DE9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64" name="Text Box 101">
          <a:extLst>
            <a:ext uri="{FF2B5EF4-FFF2-40B4-BE49-F238E27FC236}">
              <a16:creationId xmlns:a16="http://schemas.microsoft.com/office/drawing/2014/main" id="{61B9341A-9075-4CC2-A629-E339F274334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65" name="Text Box 102">
          <a:extLst>
            <a:ext uri="{FF2B5EF4-FFF2-40B4-BE49-F238E27FC236}">
              <a16:creationId xmlns:a16="http://schemas.microsoft.com/office/drawing/2014/main" id="{3939853D-5DB5-422B-A92A-AFFE3B7D8990}"/>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66" name="Text Box 103">
          <a:extLst>
            <a:ext uri="{FF2B5EF4-FFF2-40B4-BE49-F238E27FC236}">
              <a16:creationId xmlns:a16="http://schemas.microsoft.com/office/drawing/2014/main" id="{849B86E0-0A6A-412A-9573-6D5407BC55BE}"/>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67" name="Text Box 104">
          <a:extLst>
            <a:ext uri="{FF2B5EF4-FFF2-40B4-BE49-F238E27FC236}">
              <a16:creationId xmlns:a16="http://schemas.microsoft.com/office/drawing/2014/main" id="{CFB9D324-DAB3-4320-86A3-E9CE2DF2E9B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68" name="Text Box 105">
          <a:extLst>
            <a:ext uri="{FF2B5EF4-FFF2-40B4-BE49-F238E27FC236}">
              <a16:creationId xmlns:a16="http://schemas.microsoft.com/office/drawing/2014/main" id="{AAEB40E0-719F-496A-A635-1EF792E30DA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69" name="Text Box 106">
          <a:extLst>
            <a:ext uri="{FF2B5EF4-FFF2-40B4-BE49-F238E27FC236}">
              <a16:creationId xmlns:a16="http://schemas.microsoft.com/office/drawing/2014/main" id="{C5BD27A6-F96D-4D15-AEFB-81B3AC140391}"/>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70" name="Text Box 107">
          <a:extLst>
            <a:ext uri="{FF2B5EF4-FFF2-40B4-BE49-F238E27FC236}">
              <a16:creationId xmlns:a16="http://schemas.microsoft.com/office/drawing/2014/main" id="{34711302-1040-45D3-A51F-7B2697C4B3D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71" name="Text Box 108">
          <a:extLst>
            <a:ext uri="{FF2B5EF4-FFF2-40B4-BE49-F238E27FC236}">
              <a16:creationId xmlns:a16="http://schemas.microsoft.com/office/drawing/2014/main" id="{09CF752E-0D04-48A5-8CF1-E2EAB9E617D5}"/>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72" name="Text Box 109">
          <a:extLst>
            <a:ext uri="{FF2B5EF4-FFF2-40B4-BE49-F238E27FC236}">
              <a16:creationId xmlns:a16="http://schemas.microsoft.com/office/drawing/2014/main" id="{B3970719-CDA2-44F4-935E-AAB15617520F}"/>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73" name="Text Box 110">
          <a:extLst>
            <a:ext uri="{FF2B5EF4-FFF2-40B4-BE49-F238E27FC236}">
              <a16:creationId xmlns:a16="http://schemas.microsoft.com/office/drawing/2014/main" id="{6E1FB5FB-C59A-4C38-8230-C7D1EC1DCA1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74" name="Text Box 111">
          <a:extLst>
            <a:ext uri="{FF2B5EF4-FFF2-40B4-BE49-F238E27FC236}">
              <a16:creationId xmlns:a16="http://schemas.microsoft.com/office/drawing/2014/main" id="{7AB7751D-F409-4966-8778-22B9E2887B7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75" name="Text Box 112">
          <a:extLst>
            <a:ext uri="{FF2B5EF4-FFF2-40B4-BE49-F238E27FC236}">
              <a16:creationId xmlns:a16="http://schemas.microsoft.com/office/drawing/2014/main" id="{629CF9E3-019A-4289-8380-C43E3A7B1862}"/>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76" name="Text Box 113">
          <a:extLst>
            <a:ext uri="{FF2B5EF4-FFF2-40B4-BE49-F238E27FC236}">
              <a16:creationId xmlns:a16="http://schemas.microsoft.com/office/drawing/2014/main" id="{7241736C-5ADD-4519-B673-4B1F924AEAB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77" name="Text Box 114">
          <a:extLst>
            <a:ext uri="{FF2B5EF4-FFF2-40B4-BE49-F238E27FC236}">
              <a16:creationId xmlns:a16="http://schemas.microsoft.com/office/drawing/2014/main" id="{2815B0BA-609A-4925-900D-10F5FB7FE71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78" name="Text Box 115">
          <a:extLst>
            <a:ext uri="{FF2B5EF4-FFF2-40B4-BE49-F238E27FC236}">
              <a16:creationId xmlns:a16="http://schemas.microsoft.com/office/drawing/2014/main" id="{40C2FDFC-EFA9-464E-A8BA-7A9B9F32F27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79" name="Text Box 116">
          <a:extLst>
            <a:ext uri="{FF2B5EF4-FFF2-40B4-BE49-F238E27FC236}">
              <a16:creationId xmlns:a16="http://schemas.microsoft.com/office/drawing/2014/main" id="{318CE80C-8DE8-4D9C-B024-B1B7DAEF615C}"/>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80" name="Text Box 117">
          <a:extLst>
            <a:ext uri="{FF2B5EF4-FFF2-40B4-BE49-F238E27FC236}">
              <a16:creationId xmlns:a16="http://schemas.microsoft.com/office/drawing/2014/main" id="{BBCECA14-E998-4BE1-9D2A-9B3879E922B6}"/>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81" name="Text Box 118">
          <a:extLst>
            <a:ext uri="{FF2B5EF4-FFF2-40B4-BE49-F238E27FC236}">
              <a16:creationId xmlns:a16="http://schemas.microsoft.com/office/drawing/2014/main" id="{3289205B-C629-4AE7-B933-E04D44EACB7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82" name="Text Box 119">
          <a:extLst>
            <a:ext uri="{FF2B5EF4-FFF2-40B4-BE49-F238E27FC236}">
              <a16:creationId xmlns:a16="http://schemas.microsoft.com/office/drawing/2014/main" id="{DA9FB1D7-1081-4769-AEED-BA4B91585E5D}"/>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83" name="Text Box 120">
          <a:extLst>
            <a:ext uri="{FF2B5EF4-FFF2-40B4-BE49-F238E27FC236}">
              <a16:creationId xmlns:a16="http://schemas.microsoft.com/office/drawing/2014/main" id="{50B4A84F-A1EC-44D0-81DB-AFD70A9786DA}"/>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84" name="Text Box 121">
          <a:extLst>
            <a:ext uri="{FF2B5EF4-FFF2-40B4-BE49-F238E27FC236}">
              <a16:creationId xmlns:a16="http://schemas.microsoft.com/office/drawing/2014/main" id="{7DB67FB8-F196-48BA-B49D-78C227E61387}"/>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385" name="Text Box 122">
          <a:extLst>
            <a:ext uri="{FF2B5EF4-FFF2-40B4-BE49-F238E27FC236}">
              <a16:creationId xmlns:a16="http://schemas.microsoft.com/office/drawing/2014/main" id="{726DFF87-4295-4162-A8BD-0E8EAB6A8190}"/>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386" name="Text Box 123">
          <a:extLst>
            <a:ext uri="{FF2B5EF4-FFF2-40B4-BE49-F238E27FC236}">
              <a16:creationId xmlns:a16="http://schemas.microsoft.com/office/drawing/2014/main" id="{1E40FB5C-DD29-4950-85A0-7680902B8C35}"/>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87" name="Text Box 124">
          <a:extLst>
            <a:ext uri="{FF2B5EF4-FFF2-40B4-BE49-F238E27FC236}">
              <a16:creationId xmlns:a16="http://schemas.microsoft.com/office/drawing/2014/main" id="{D67CF7B2-F4BA-4615-8736-B4EBF526AB70}"/>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388" name="Text Box 125">
          <a:extLst>
            <a:ext uri="{FF2B5EF4-FFF2-40B4-BE49-F238E27FC236}">
              <a16:creationId xmlns:a16="http://schemas.microsoft.com/office/drawing/2014/main" id="{B147D6F2-A8CE-47FA-A06D-F992D183929A}"/>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389" name="Text Box 126">
          <a:extLst>
            <a:ext uri="{FF2B5EF4-FFF2-40B4-BE49-F238E27FC236}">
              <a16:creationId xmlns:a16="http://schemas.microsoft.com/office/drawing/2014/main" id="{2B2BEE80-2212-4705-93C5-A77834107CB1}"/>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390" name="Text Box 127">
          <a:extLst>
            <a:ext uri="{FF2B5EF4-FFF2-40B4-BE49-F238E27FC236}">
              <a16:creationId xmlns:a16="http://schemas.microsoft.com/office/drawing/2014/main" id="{F6573CF4-B55D-43EF-AC14-219CF6AB7565}"/>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91" name="Text Box 128">
          <a:extLst>
            <a:ext uri="{FF2B5EF4-FFF2-40B4-BE49-F238E27FC236}">
              <a16:creationId xmlns:a16="http://schemas.microsoft.com/office/drawing/2014/main" id="{34440D97-60A9-4B7F-9EDC-0E36A4512988}"/>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392" name="Text Box 129">
          <a:extLst>
            <a:ext uri="{FF2B5EF4-FFF2-40B4-BE49-F238E27FC236}">
              <a16:creationId xmlns:a16="http://schemas.microsoft.com/office/drawing/2014/main" id="{D3C5492F-3B22-46EA-96C9-3B78FF5B2A5B}"/>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93" name="Text Box 130">
          <a:extLst>
            <a:ext uri="{FF2B5EF4-FFF2-40B4-BE49-F238E27FC236}">
              <a16:creationId xmlns:a16="http://schemas.microsoft.com/office/drawing/2014/main" id="{08CFF79B-B68F-41A6-B2D4-A3FFD52E2709}"/>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94" name="Text Box 131">
          <a:extLst>
            <a:ext uri="{FF2B5EF4-FFF2-40B4-BE49-F238E27FC236}">
              <a16:creationId xmlns:a16="http://schemas.microsoft.com/office/drawing/2014/main" id="{E2F11312-30D5-44FB-B3FF-A7BB0D7409D4}"/>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95" name="Text Box 132">
          <a:extLst>
            <a:ext uri="{FF2B5EF4-FFF2-40B4-BE49-F238E27FC236}">
              <a16:creationId xmlns:a16="http://schemas.microsoft.com/office/drawing/2014/main" id="{30F71B7B-3963-4A3B-B226-251D58E2A46B}"/>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821</xdr:row>
      <xdr:rowOff>0</xdr:rowOff>
    </xdr:from>
    <xdr:to>
      <xdr:col>1</xdr:col>
      <xdr:colOff>714375</xdr:colOff>
      <xdr:row>822</xdr:row>
      <xdr:rowOff>49824</xdr:rowOff>
    </xdr:to>
    <xdr:sp macro="" textlink="">
      <xdr:nvSpPr>
        <xdr:cNvPr id="396" name="Text Box 133">
          <a:extLst>
            <a:ext uri="{FF2B5EF4-FFF2-40B4-BE49-F238E27FC236}">
              <a16:creationId xmlns:a16="http://schemas.microsoft.com/office/drawing/2014/main" id="{94480088-B00E-4739-91E1-1F78B6A345B3}"/>
            </a:ext>
          </a:extLst>
        </xdr:cNvPr>
        <xdr:cNvSpPr txBox="1">
          <a:spLocks noChangeArrowheads="1"/>
        </xdr:cNvSpPr>
      </xdr:nvSpPr>
      <xdr:spPr bwMode="auto">
        <a:xfrm>
          <a:off x="1000125" y="2333148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397" name="Text Box 134">
          <a:extLst>
            <a:ext uri="{FF2B5EF4-FFF2-40B4-BE49-F238E27FC236}">
              <a16:creationId xmlns:a16="http://schemas.microsoft.com/office/drawing/2014/main" id="{6D7FB6FC-9913-4B31-B276-41E2D67ED621}"/>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398" name="Text Box 135">
          <a:extLst>
            <a:ext uri="{FF2B5EF4-FFF2-40B4-BE49-F238E27FC236}">
              <a16:creationId xmlns:a16="http://schemas.microsoft.com/office/drawing/2014/main" id="{6B4D46C0-934E-475B-AD43-9D72EBA7E3F5}"/>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399" name="Text Box 136">
          <a:extLst>
            <a:ext uri="{FF2B5EF4-FFF2-40B4-BE49-F238E27FC236}">
              <a16:creationId xmlns:a16="http://schemas.microsoft.com/office/drawing/2014/main" id="{1DCA8BC0-6153-4B02-AF7E-8B2029C2F607}"/>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00" name="Text Box 137">
          <a:extLst>
            <a:ext uri="{FF2B5EF4-FFF2-40B4-BE49-F238E27FC236}">
              <a16:creationId xmlns:a16="http://schemas.microsoft.com/office/drawing/2014/main" id="{E66E412A-D9FF-411B-9E2D-5E5E6EBF756F}"/>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01" name="Text Box 138">
          <a:extLst>
            <a:ext uri="{FF2B5EF4-FFF2-40B4-BE49-F238E27FC236}">
              <a16:creationId xmlns:a16="http://schemas.microsoft.com/office/drawing/2014/main" id="{3E3F1BC8-E3A5-46AD-98B0-A173EDBDB543}"/>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02" name="Text Box 139">
          <a:extLst>
            <a:ext uri="{FF2B5EF4-FFF2-40B4-BE49-F238E27FC236}">
              <a16:creationId xmlns:a16="http://schemas.microsoft.com/office/drawing/2014/main" id="{A5549600-492D-42B9-8C31-FBC0447CE9EC}"/>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03" name="Text Box 140">
          <a:extLst>
            <a:ext uri="{FF2B5EF4-FFF2-40B4-BE49-F238E27FC236}">
              <a16:creationId xmlns:a16="http://schemas.microsoft.com/office/drawing/2014/main" id="{E0773200-DDAB-4F49-A242-F7DACB873A9E}"/>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04" name="Text Box 141">
          <a:extLst>
            <a:ext uri="{FF2B5EF4-FFF2-40B4-BE49-F238E27FC236}">
              <a16:creationId xmlns:a16="http://schemas.microsoft.com/office/drawing/2014/main" id="{1E4785D6-FA86-4399-AB4F-019FFA186EC5}"/>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05" name="Text Box 142">
          <a:extLst>
            <a:ext uri="{FF2B5EF4-FFF2-40B4-BE49-F238E27FC236}">
              <a16:creationId xmlns:a16="http://schemas.microsoft.com/office/drawing/2014/main" id="{98E14C8A-3564-439E-897E-AED93DD4F8BA}"/>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06" name="Text Box 143">
          <a:extLst>
            <a:ext uri="{FF2B5EF4-FFF2-40B4-BE49-F238E27FC236}">
              <a16:creationId xmlns:a16="http://schemas.microsoft.com/office/drawing/2014/main" id="{CB1BB6EA-22B9-4AEB-A32B-234D5241FE99}"/>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07" name="Text Box 144">
          <a:extLst>
            <a:ext uri="{FF2B5EF4-FFF2-40B4-BE49-F238E27FC236}">
              <a16:creationId xmlns:a16="http://schemas.microsoft.com/office/drawing/2014/main" id="{DE1F308F-98AE-47F8-B5D9-9E8FC6D52955}"/>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08" name="Text Box 145">
          <a:extLst>
            <a:ext uri="{FF2B5EF4-FFF2-40B4-BE49-F238E27FC236}">
              <a16:creationId xmlns:a16="http://schemas.microsoft.com/office/drawing/2014/main" id="{8529822D-C6C3-4D40-ADAF-799B700EA89F}"/>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765</xdr:row>
      <xdr:rowOff>0</xdr:rowOff>
    </xdr:from>
    <xdr:to>
      <xdr:col>1</xdr:col>
      <xdr:colOff>714375</xdr:colOff>
      <xdr:row>766</xdr:row>
      <xdr:rowOff>49823</xdr:rowOff>
    </xdr:to>
    <xdr:sp macro="" textlink="">
      <xdr:nvSpPr>
        <xdr:cNvPr id="409" name="Text Box 146">
          <a:extLst>
            <a:ext uri="{FF2B5EF4-FFF2-40B4-BE49-F238E27FC236}">
              <a16:creationId xmlns:a16="http://schemas.microsoft.com/office/drawing/2014/main" id="{26928D20-E276-4F8C-8BE5-8CECC48685FA}"/>
            </a:ext>
          </a:extLst>
        </xdr:cNvPr>
        <xdr:cNvSpPr txBox="1">
          <a:spLocks noChangeArrowheads="1"/>
        </xdr:cNvSpPr>
      </xdr:nvSpPr>
      <xdr:spPr bwMode="auto">
        <a:xfrm>
          <a:off x="1000125" y="22424707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765</xdr:row>
      <xdr:rowOff>0</xdr:rowOff>
    </xdr:from>
    <xdr:to>
      <xdr:col>1</xdr:col>
      <xdr:colOff>714375</xdr:colOff>
      <xdr:row>766</xdr:row>
      <xdr:rowOff>49823</xdr:rowOff>
    </xdr:to>
    <xdr:sp macro="" textlink="">
      <xdr:nvSpPr>
        <xdr:cNvPr id="410" name="Text Box 147">
          <a:extLst>
            <a:ext uri="{FF2B5EF4-FFF2-40B4-BE49-F238E27FC236}">
              <a16:creationId xmlns:a16="http://schemas.microsoft.com/office/drawing/2014/main" id="{DD93EF0A-F6EB-45F6-9CC6-9E0844F8861E}"/>
            </a:ext>
          </a:extLst>
        </xdr:cNvPr>
        <xdr:cNvSpPr txBox="1">
          <a:spLocks noChangeArrowheads="1"/>
        </xdr:cNvSpPr>
      </xdr:nvSpPr>
      <xdr:spPr bwMode="auto">
        <a:xfrm>
          <a:off x="1000125" y="22424707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765</xdr:row>
      <xdr:rowOff>0</xdr:rowOff>
    </xdr:from>
    <xdr:to>
      <xdr:col>1</xdr:col>
      <xdr:colOff>714375</xdr:colOff>
      <xdr:row>766</xdr:row>
      <xdr:rowOff>49823</xdr:rowOff>
    </xdr:to>
    <xdr:sp macro="" textlink="">
      <xdr:nvSpPr>
        <xdr:cNvPr id="411" name="Text Box 148">
          <a:extLst>
            <a:ext uri="{FF2B5EF4-FFF2-40B4-BE49-F238E27FC236}">
              <a16:creationId xmlns:a16="http://schemas.microsoft.com/office/drawing/2014/main" id="{05D034CC-9808-42DC-8EA2-FC97FA020239}"/>
            </a:ext>
          </a:extLst>
        </xdr:cNvPr>
        <xdr:cNvSpPr txBox="1">
          <a:spLocks noChangeArrowheads="1"/>
        </xdr:cNvSpPr>
      </xdr:nvSpPr>
      <xdr:spPr bwMode="auto">
        <a:xfrm>
          <a:off x="1000125" y="22424707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765</xdr:row>
      <xdr:rowOff>0</xdr:rowOff>
    </xdr:from>
    <xdr:to>
      <xdr:col>1</xdr:col>
      <xdr:colOff>714375</xdr:colOff>
      <xdr:row>766</xdr:row>
      <xdr:rowOff>49823</xdr:rowOff>
    </xdr:to>
    <xdr:sp macro="" textlink="">
      <xdr:nvSpPr>
        <xdr:cNvPr id="412" name="Text Box 149">
          <a:extLst>
            <a:ext uri="{FF2B5EF4-FFF2-40B4-BE49-F238E27FC236}">
              <a16:creationId xmlns:a16="http://schemas.microsoft.com/office/drawing/2014/main" id="{E4C1EAEA-9A4C-4409-BA82-D8F742C2CC76}"/>
            </a:ext>
          </a:extLst>
        </xdr:cNvPr>
        <xdr:cNvSpPr txBox="1">
          <a:spLocks noChangeArrowheads="1"/>
        </xdr:cNvSpPr>
      </xdr:nvSpPr>
      <xdr:spPr bwMode="auto">
        <a:xfrm>
          <a:off x="1000125" y="22424707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13" name="Text Box 150">
          <a:extLst>
            <a:ext uri="{FF2B5EF4-FFF2-40B4-BE49-F238E27FC236}">
              <a16:creationId xmlns:a16="http://schemas.microsoft.com/office/drawing/2014/main" id="{6EBE7F21-7035-45DE-993D-3EFD3218563C}"/>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14" name="Text Box 151">
          <a:extLst>
            <a:ext uri="{FF2B5EF4-FFF2-40B4-BE49-F238E27FC236}">
              <a16:creationId xmlns:a16="http://schemas.microsoft.com/office/drawing/2014/main" id="{9E296172-5DF3-43FC-83C0-E2F5106DC199}"/>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15" name="Text Box 152">
          <a:extLst>
            <a:ext uri="{FF2B5EF4-FFF2-40B4-BE49-F238E27FC236}">
              <a16:creationId xmlns:a16="http://schemas.microsoft.com/office/drawing/2014/main" id="{479B7543-E2CE-4130-85A9-90A33571FD43}"/>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16" name="Text Box 153">
          <a:extLst>
            <a:ext uri="{FF2B5EF4-FFF2-40B4-BE49-F238E27FC236}">
              <a16:creationId xmlns:a16="http://schemas.microsoft.com/office/drawing/2014/main" id="{99D03BC7-B607-4E7C-A5DE-03AEC7946608}"/>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17" name="Text Box 154">
          <a:extLst>
            <a:ext uri="{FF2B5EF4-FFF2-40B4-BE49-F238E27FC236}">
              <a16:creationId xmlns:a16="http://schemas.microsoft.com/office/drawing/2014/main" id="{1986723E-FCBA-48FD-8731-7EF5EC14DAA8}"/>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18" name="Text Box 155">
          <a:extLst>
            <a:ext uri="{FF2B5EF4-FFF2-40B4-BE49-F238E27FC236}">
              <a16:creationId xmlns:a16="http://schemas.microsoft.com/office/drawing/2014/main" id="{32061398-6EF6-4210-BF6D-5ADE74FA3421}"/>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19" name="Text Box 156">
          <a:extLst>
            <a:ext uri="{FF2B5EF4-FFF2-40B4-BE49-F238E27FC236}">
              <a16:creationId xmlns:a16="http://schemas.microsoft.com/office/drawing/2014/main" id="{692EE5AD-72C2-4EC3-9BC0-1E27FB79006C}"/>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20" name="Text Box 157">
          <a:extLst>
            <a:ext uri="{FF2B5EF4-FFF2-40B4-BE49-F238E27FC236}">
              <a16:creationId xmlns:a16="http://schemas.microsoft.com/office/drawing/2014/main" id="{EE5E3301-F49E-4EDF-A8FA-41FAB58B4CBD}"/>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793</xdr:row>
      <xdr:rowOff>0</xdr:rowOff>
    </xdr:from>
    <xdr:to>
      <xdr:col>1</xdr:col>
      <xdr:colOff>714375</xdr:colOff>
      <xdr:row>794</xdr:row>
      <xdr:rowOff>49824</xdr:rowOff>
    </xdr:to>
    <xdr:sp macro="" textlink="">
      <xdr:nvSpPr>
        <xdr:cNvPr id="421" name="Text Box 158">
          <a:extLst>
            <a:ext uri="{FF2B5EF4-FFF2-40B4-BE49-F238E27FC236}">
              <a16:creationId xmlns:a16="http://schemas.microsoft.com/office/drawing/2014/main" id="{005E8814-5936-4989-AEA8-4CCE79B0DC7C}"/>
            </a:ext>
          </a:extLst>
        </xdr:cNvPr>
        <xdr:cNvSpPr txBox="1">
          <a:spLocks noChangeArrowheads="1"/>
        </xdr:cNvSpPr>
      </xdr:nvSpPr>
      <xdr:spPr bwMode="auto">
        <a:xfrm>
          <a:off x="1000125" y="228780975"/>
          <a:ext cx="76200" cy="211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22" name="Text Box 3">
          <a:extLst>
            <a:ext uri="{FF2B5EF4-FFF2-40B4-BE49-F238E27FC236}">
              <a16:creationId xmlns:a16="http://schemas.microsoft.com/office/drawing/2014/main" id="{3A990BAE-7468-4F36-8D58-8677089591A3}"/>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23" name="Text Box 4">
          <a:extLst>
            <a:ext uri="{FF2B5EF4-FFF2-40B4-BE49-F238E27FC236}">
              <a16:creationId xmlns:a16="http://schemas.microsoft.com/office/drawing/2014/main" id="{8871AA68-CB76-49DC-9EAA-5A19D9A71A27}"/>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24" name="Text Box 5">
          <a:extLst>
            <a:ext uri="{FF2B5EF4-FFF2-40B4-BE49-F238E27FC236}">
              <a16:creationId xmlns:a16="http://schemas.microsoft.com/office/drawing/2014/main" id="{DA150BE9-4FBC-4029-90D4-E90C97E4A0BF}"/>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25" name="Text Box 6">
          <a:extLst>
            <a:ext uri="{FF2B5EF4-FFF2-40B4-BE49-F238E27FC236}">
              <a16:creationId xmlns:a16="http://schemas.microsoft.com/office/drawing/2014/main" id="{A4194F8C-CB04-45D6-B5CE-F32596D0FBE0}"/>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26" name="Text Box 7">
          <a:extLst>
            <a:ext uri="{FF2B5EF4-FFF2-40B4-BE49-F238E27FC236}">
              <a16:creationId xmlns:a16="http://schemas.microsoft.com/office/drawing/2014/main" id="{444ABA35-109D-4ED8-B8A7-4E78121E4398}"/>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27" name="Text Box 8">
          <a:extLst>
            <a:ext uri="{FF2B5EF4-FFF2-40B4-BE49-F238E27FC236}">
              <a16:creationId xmlns:a16="http://schemas.microsoft.com/office/drawing/2014/main" id="{DD22F5DD-8AE6-4402-B734-1731578BF7D6}"/>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28" name="Text Box 9">
          <a:extLst>
            <a:ext uri="{FF2B5EF4-FFF2-40B4-BE49-F238E27FC236}">
              <a16:creationId xmlns:a16="http://schemas.microsoft.com/office/drawing/2014/main" id="{D8E5DCF8-F64A-480B-BF89-0A222DFA5AC3}"/>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29" name="Text Box 10">
          <a:extLst>
            <a:ext uri="{FF2B5EF4-FFF2-40B4-BE49-F238E27FC236}">
              <a16:creationId xmlns:a16="http://schemas.microsoft.com/office/drawing/2014/main" id="{4DFC3C6B-8D13-4A57-B605-61D1CEA16212}"/>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30" name="Text Box 11">
          <a:extLst>
            <a:ext uri="{FF2B5EF4-FFF2-40B4-BE49-F238E27FC236}">
              <a16:creationId xmlns:a16="http://schemas.microsoft.com/office/drawing/2014/main" id="{E06D6D63-6FFD-4127-AA1B-D24D5955BA9C}"/>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31" name="Text Box 12">
          <a:extLst>
            <a:ext uri="{FF2B5EF4-FFF2-40B4-BE49-F238E27FC236}">
              <a16:creationId xmlns:a16="http://schemas.microsoft.com/office/drawing/2014/main" id="{361B19CD-A591-4E5D-90A8-4B7297BAB7AB}"/>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32" name="Text Box 13">
          <a:extLst>
            <a:ext uri="{FF2B5EF4-FFF2-40B4-BE49-F238E27FC236}">
              <a16:creationId xmlns:a16="http://schemas.microsoft.com/office/drawing/2014/main" id="{75654D7D-8F7A-4369-9448-1436DEC62996}"/>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33" name="Text Box 14">
          <a:extLst>
            <a:ext uri="{FF2B5EF4-FFF2-40B4-BE49-F238E27FC236}">
              <a16:creationId xmlns:a16="http://schemas.microsoft.com/office/drawing/2014/main" id="{6A560047-7DE8-4F2D-8AD9-DDFF6294331E}"/>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34" name="Text Box 35">
          <a:extLst>
            <a:ext uri="{FF2B5EF4-FFF2-40B4-BE49-F238E27FC236}">
              <a16:creationId xmlns:a16="http://schemas.microsoft.com/office/drawing/2014/main" id="{FB1668AE-99AC-478E-A6D8-E45A3223685F}"/>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35" name="Text Box 36">
          <a:extLst>
            <a:ext uri="{FF2B5EF4-FFF2-40B4-BE49-F238E27FC236}">
              <a16:creationId xmlns:a16="http://schemas.microsoft.com/office/drawing/2014/main" id="{D16B8424-A16C-4BAA-A2D1-C7A418A92CC4}"/>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36" name="Text Box 37">
          <a:extLst>
            <a:ext uri="{FF2B5EF4-FFF2-40B4-BE49-F238E27FC236}">
              <a16:creationId xmlns:a16="http://schemas.microsoft.com/office/drawing/2014/main" id="{7848DCAA-9789-4B3A-91C4-E1089C7380ED}"/>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437" name="Text Box 38">
          <a:extLst>
            <a:ext uri="{FF2B5EF4-FFF2-40B4-BE49-F238E27FC236}">
              <a16:creationId xmlns:a16="http://schemas.microsoft.com/office/drawing/2014/main" id="{5236CCB6-734C-47B1-B3FD-A95BB6C914A1}"/>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38" name="Text Box 39">
          <a:extLst>
            <a:ext uri="{FF2B5EF4-FFF2-40B4-BE49-F238E27FC236}">
              <a16:creationId xmlns:a16="http://schemas.microsoft.com/office/drawing/2014/main" id="{93C0AD38-F788-4187-958E-DEF5732AE8E1}"/>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39" name="Text Box 40">
          <a:extLst>
            <a:ext uri="{FF2B5EF4-FFF2-40B4-BE49-F238E27FC236}">
              <a16:creationId xmlns:a16="http://schemas.microsoft.com/office/drawing/2014/main" id="{46169C0F-22E1-46D9-A2B7-BB695FE9CD3A}"/>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40" name="Text Box 41">
          <a:extLst>
            <a:ext uri="{FF2B5EF4-FFF2-40B4-BE49-F238E27FC236}">
              <a16:creationId xmlns:a16="http://schemas.microsoft.com/office/drawing/2014/main" id="{8417A67D-235E-4B2F-A59C-2E869A595167}"/>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441" name="Text Box 42">
          <a:extLst>
            <a:ext uri="{FF2B5EF4-FFF2-40B4-BE49-F238E27FC236}">
              <a16:creationId xmlns:a16="http://schemas.microsoft.com/office/drawing/2014/main" id="{5D55837D-6E61-4BBF-95AC-169055F994D8}"/>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42" name="Text Box 43">
          <a:extLst>
            <a:ext uri="{FF2B5EF4-FFF2-40B4-BE49-F238E27FC236}">
              <a16:creationId xmlns:a16="http://schemas.microsoft.com/office/drawing/2014/main" id="{8C7A5406-9482-4F63-BEE0-C39636BD1CBF}"/>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43" name="Text Box 44">
          <a:extLst>
            <a:ext uri="{FF2B5EF4-FFF2-40B4-BE49-F238E27FC236}">
              <a16:creationId xmlns:a16="http://schemas.microsoft.com/office/drawing/2014/main" id="{10E1A931-0A53-41C9-9749-1411A3636348}"/>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444" name="Text Box 45">
          <a:extLst>
            <a:ext uri="{FF2B5EF4-FFF2-40B4-BE49-F238E27FC236}">
              <a16:creationId xmlns:a16="http://schemas.microsoft.com/office/drawing/2014/main" id="{8BE6E7E1-284B-4AA0-B95E-9C5474474869}"/>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445" name="Text Box 46">
          <a:extLst>
            <a:ext uri="{FF2B5EF4-FFF2-40B4-BE49-F238E27FC236}">
              <a16:creationId xmlns:a16="http://schemas.microsoft.com/office/drawing/2014/main" id="{96FFC7F6-FCCB-4A20-824E-1E6F8BA3CE25}"/>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446" name="Text Box 47">
          <a:extLst>
            <a:ext uri="{FF2B5EF4-FFF2-40B4-BE49-F238E27FC236}">
              <a16:creationId xmlns:a16="http://schemas.microsoft.com/office/drawing/2014/main" id="{6663C414-6AE5-4104-9830-0042133EA08F}"/>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447" name="Text Box 48">
          <a:extLst>
            <a:ext uri="{FF2B5EF4-FFF2-40B4-BE49-F238E27FC236}">
              <a16:creationId xmlns:a16="http://schemas.microsoft.com/office/drawing/2014/main" id="{F6E691CE-2DE7-427B-A0E2-F0441810F5EA}"/>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448" name="Text Box 49">
          <a:extLst>
            <a:ext uri="{FF2B5EF4-FFF2-40B4-BE49-F238E27FC236}">
              <a16:creationId xmlns:a16="http://schemas.microsoft.com/office/drawing/2014/main" id="{2579D2DE-A6F4-4FEC-B5FB-13E79D23E2BD}"/>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449" name="Text Box 50">
          <a:extLst>
            <a:ext uri="{FF2B5EF4-FFF2-40B4-BE49-F238E27FC236}">
              <a16:creationId xmlns:a16="http://schemas.microsoft.com/office/drawing/2014/main" id="{C64BCB35-466E-479C-800C-F6D86634692A}"/>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450" name="Text Box 51">
          <a:extLst>
            <a:ext uri="{FF2B5EF4-FFF2-40B4-BE49-F238E27FC236}">
              <a16:creationId xmlns:a16="http://schemas.microsoft.com/office/drawing/2014/main" id="{D271909F-88F6-45B9-99B6-2866F17E7B33}"/>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451" name="Text Box 52">
          <a:extLst>
            <a:ext uri="{FF2B5EF4-FFF2-40B4-BE49-F238E27FC236}">
              <a16:creationId xmlns:a16="http://schemas.microsoft.com/office/drawing/2014/main" id="{30A83B0C-B38E-42C4-8F42-BA4A0BA812D4}"/>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452" name="Text Box 53">
          <a:extLst>
            <a:ext uri="{FF2B5EF4-FFF2-40B4-BE49-F238E27FC236}">
              <a16:creationId xmlns:a16="http://schemas.microsoft.com/office/drawing/2014/main" id="{28419FEF-4217-4E08-B777-54F8B709A811}"/>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453" name="Text Box 54">
          <a:extLst>
            <a:ext uri="{FF2B5EF4-FFF2-40B4-BE49-F238E27FC236}">
              <a16:creationId xmlns:a16="http://schemas.microsoft.com/office/drawing/2014/main" id="{F7C94BCE-FB54-44F4-A41E-B5DB7843C712}"/>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454" name="Text Box 55">
          <a:extLst>
            <a:ext uri="{FF2B5EF4-FFF2-40B4-BE49-F238E27FC236}">
              <a16:creationId xmlns:a16="http://schemas.microsoft.com/office/drawing/2014/main" id="{6AC3FD68-972E-4B2D-82C0-8DDDCA07B805}"/>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455" name="Text Box 56">
          <a:extLst>
            <a:ext uri="{FF2B5EF4-FFF2-40B4-BE49-F238E27FC236}">
              <a16:creationId xmlns:a16="http://schemas.microsoft.com/office/drawing/2014/main" id="{ED49D52A-AE81-48EF-B9EA-3AF768A9D922}"/>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456" name="Text Box 57">
          <a:extLst>
            <a:ext uri="{FF2B5EF4-FFF2-40B4-BE49-F238E27FC236}">
              <a16:creationId xmlns:a16="http://schemas.microsoft.com/office/drawing/2014/main" id="{17D050A7-B9EC-4B8C-B815-845D32D515F8}"/>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457" name="Text Box 58">
          <a:extLst>
            <a:ext uri="{FF2B5EF4-FFF2-40B4-BE49-F238E27FC236}">
              <a16:creationId xmlns:a16="http://schemas.microsoft.com/office/drawing/2014/main" id="{FE2F6F83-9C6B-4F86-8B07-30F878DF4748}"/>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509</xdr:row>
      <xdr:rowOff>49821</xdr:rowOff>
    </xdr:to>
    <xdr:sp macro="" textlink="">
      <xdr:nvSpPr>
        <xdr:cNvPr id="458" name="Text Box 99">
          <a:extLst>
            <a:ext uri="{FF2B5EF4-FFF2-40B4-BE49-F238E27FC236}">
              <a16:creationId xmlns:a16="http://schemas.microsoft.com/office/drawing/2014/main" id="{36FFBFCD-4AE9-48DD-9F09-C635AEE6C6C0}"/>
            </a:ext>
          </a:extLst>
        </xdr:cNvPr>
        <xdr:cNvSpPr txBox="1">
          <a:spLocks noChangeArrowheads="1"/>
        </xdr:cNvSpPr>
      </xdr:nvSpPr>
      <xdr:spPr bwMode="auto">
        <a:xfrm>
          <a:off x="1000125" y="168878250"/>
          <a:ext cx="76200" cy="49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537</xdr:row>
      <xdr:rowOff>49821</xdr:rowOff>
    </xdr:to>
    <xdr:sp macro="" textlink="">
      <xdr:nvSpPr>
        <xdr:cNvPr id="459" name="Text Box 100">
          <a:extLst>
            <a:ext uri="{FF2B5EF4-FFF2-40B4-BE49-F238E27FC236}">
              <a16:creationId xmlns:a16="http://schemas.microsoft.com/office/drawing/2014/main" id="{1D331654-1E20-4A2E-8672-FA47C05CAA6C}"/>
            </a:ext>
          </a:extLst>
        </xdr:cNvPr>
        <xdr:cNvSpPr txBox="1">
          <a:spLocks noChangeArrowheads="1"/>
        </xdr:cNvSpPr>
      </xdr:nvSpPr>
      <xdr:spPr bwMode="auto">
        <a:xfrm>
          <a:off x="1000125" y="173897925"/>
          <a:ext cx="76200" cy="49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60" name="Text Box 101">
          <a:extLst>
            <a:ext uri="{FF2B5EF4-FFF2-40B4-BE49-F238E27FC236}">
              <a16:creationId xmlns:a16="http://schemas.microsoft.com/office/drawing/2014/main" id="{18D9F485-07A6-4158-B783-1176FD555717}"/>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509</xdr:row>
      <xdr:rowOff>111370</xdr:rowOff>
    </xdr:to>
    <xdr:sp macro="" textlink="">
      <xdr:nvSpPr>
        <xdr:cNvPr id="461" name="Text Box 102">
          <a:extLst>
            <a:ext uri="{FF2B5EF4-FFF2-40B4-BE49-F238E27FC236}">
              <a16:creationId xmlns:a16="http://schemas.microsoft.com/office/drawing/2014/main" id="{6FEF3E65-3389-403D-AC0B-97982E273C7F}"/>
            </a:ext>
          </a:extLst>
        </xdr:cNvPr>
        <xdr:cNvSpPr txBox="1">
          <a:spLocks noChangeArrowheads="1"/>
        </xdr:cNvSpPr>
      </xdr:nvSpPr>
      <xdr:spPr bwMode="auto">
        <a:xfrm>
          <a:off x="1000125" y="168878250"/>
          <a:ext cx="76200" cy="111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62" name="Text Box 103">
          <a:extLst>
            <a:ext uri="{FF2B5EF4-FFF2-40B4-BE49-F238E27FC236}">
              <a16:creationId xmlns:a16="http://schemas.microsoft.com/office/drawing/2014/main" id="{BB178B1C-26BF-4879-BBE2-EEC3B0C19F2D}"/>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425</xdr:row>
      <xdr:rowOff>0</xdr:rowOff>
    </xdr:from>
    <xdr:to>
      <xdr:col>1</xdr:col>
      <xdr:colOff>714375</xdr:colOff>
      <xdr:row>425</xdr:row>
      <xdr:rowOff>211014</xdr:rowOff>
    </xdr:to>
    <xdr:sp macro="" textlink="">
      <xdr:nvSpPr>
        <xdr:cNvPr id="463" name="Text Box 104">
          <a:extLst>
            <a:ext uri="{FF2B5EF4-FFF2-40B4-BE49-F238E27FC236}">
              <a16:creationId xmlns:a16="http://schemas.microsoft.com/office/drawing/2014/main" id="{9AB6D2C2-AFD2-424B-ACF5-960203DF7DA5}"/>
            </a:ext>
          </a:extLst>
        </xdr:cNvPr>
        <xdr:cNvSpPr txBox="1">
          <a:spLocks noChangeArrowheads="1"/>
        </xdr:cNvSpPr>
      </xdr:nvSpPr>
      <xdr:spPr bwMode="auto">
        <a:xfrm>
          <a:off x="1000125" y="1487995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425</xdr:row>
      <xdr:rowOff>0</xdr:rowOff>
    </xdr:from>
    <xdr:to>
      <xdr:col>1</xdr:col>
      <xdr:colOff>714375</xdr:colOff>
      <xdr:row>425</xdr:row>
      <xdr:rowOff>211014</xdr:rowOff>
    </xdr:to>
    <xdr:sp macro="" textlink="">
      <xdr:nvSpPr>
        <xdr:cNvPr id="464" name="Text Box 105">
          <a:extLst>
            <a:ext uri="{FF2B5EF4-FFF2-40B4-BE49-F238E27FC236}">
              <a16:creationId xmlns:a16="http://schemas.microsoft.com/office/drawing/2014/main" id="{A65E689F-4951-4D9D-96FF-6CCC05AA2792}"/>
            </a:ext>
          </a:extLst>
        </xdr:cNvPr>
        <xdr:cNvSpPr txBox="1">
          <a:spLocks noChangeArrowheads="1"/>
        </xdr:cNvSpPr>
      </xdr:nvSpPr>
      <xdr:spPr bwMode="auto">
        <a:xfrm>
          <a:off x="1000125" y="1487995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481</xdr:row>
      <xdr:rowOff>0</xdr:rowOff>
    </xdr:from>
    <xdr:to>
      <xdr:col>1</xdr:col>
      <xdr:colOff>714375</xdr:colOff>
      <xdr:row>482</xdr:row>
      <xdr:rowOff>49822</xdr:rowOff>
    </xdr:to>
    <xdr:sp macro="" textlink="">
      <xdr:nvSpPr>
        <xdr:cNvPr id="465" name="Text Box 106">
          <a:extLst>
            <a:ext uri="{FF2B5EF4-FFF2-40B4-BE49-F238E27FC236}">
              <a16:creationId xmlns:a16="http://schemas.microsoft.com/office/drawing/2014/main" id="{274ADDE2-AD8B-4EFC-B826-0215F73B3574}"/>
            </a:ext>
          </a:extLst>
        </xdr:cNvPr>
        <xdr:cNvSpPr txBox="1">
          <a:spLocks noChangeArrowheads="1"/>
        </xdr:cNvSpPr>
      </xdr:nvSpPr>
      <xdr:spPr bwMode="auto">
        <a:xfrm>
          <a:off x="1000125" y="160943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66" name="Text Box 107">
          <a:extLst>
            <a:ext uri="{FF2B5EF4-FFF2-40B4-BE49-F238E27FC236}">
              <a16:creationId xmlns:a16="http://schemas.microsoft.com/office/drawing/2014/main" id="{028EA54B-C797-47A8-B250-7739D5B552C9}"/>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67" name="Text Box 108">
          <a:extLst>
            <a:ext uri="{FF2B5EF4-FFF2-40B4-BE49-F238E27FC236}">
              <a16:creationId xmlns:a16="http://schemas.microsoft.com/office/drawing/2014/main" id="{D1E14C89-BD54-4BD6-83C9-6C778E375667}"/>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453</xdr:row>
      <xdr:rowOff>0</xdr:rowOff>
    </xdr:from>
    <xdr:to>
      <xdr:col>1</xdr:col>
      <xdr:colOff>714375</xdr:colOff>
      <xdr:row>454</xdr:row>
      <xdr:rowOff>49822</xdr:rowOff>
    </xdr:to>
    <xdr:sp macro="" textlink="">
      <xdr:nvSpPr>
        <xdr:cNvPr id="468" name="Text Box 109">
          <a:extLst>
            <a:ext uri="{FF2B5EF4-FFF2-40B4-BE49-F238E27FC236}">
              <a16:creationId xmlns:a16="http://schemas.microsoft.com/office/drawing/2014/main" id="{5CADF2C8-51E0-468D-8DD0-C2BB2FFD91D1}"/>
            </a:ext>
          </a:extLst>
        </xdr:cNvPr>
        <xdr:cNvSpPr txBox="1">
          <a:spLocks noChangeArrowheads="1"/>
        </xdr:cNvSpPr>
      </xdr:nvSpPr>
      <xdr:spPr bwMode="auto">
        <a:xfrm>
          <a:off x="1000125" y="15560040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69" name="Text Box 110">
          <a:extLst>
            <a:ext uri="{FF2B5EF4-FFF2-40B4-BE49-F238E27FC236}">
              <a16:creationId xmlns:a16="http://schemas.microsoft.com/office/drawing/2014/main" id="{F002CCD3-6FB7-40B0-A14D-B860931D74FC}"/>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70" name="Text Box 111">
          <a:extLst>
            <a:ext uri="{FF2B5EF4-FFF2-40B4-BE49-F238E27FC236}">
              <a16:creationId xmlns:a16="http://schemas.microsoft.com/office/drawing/2014/main" id="{80887FFC-E200-44D5-9BCB-9D0705490AF3}"/>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471" name="Text Box 112">
          <a:extLst>
            <a:ext uri="{FF2B5EF4-FFF2-40B4-BE49-F238E27FC236}">
              <a16:creationId xmlns:a16="http://schemas.microsoft.com/office/drawing/2014/main" id="{F85AB247-4511-4A5B-8192-20B6088379FA}"/>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481</xdr:row>
      <xdr:rowOff>0</xdr:rowOff>
    </xdr:from>
    <xdr:to>
      <xdr:col>1</xdr:col>
      <xdr:colOff>714375</xdr:colOff>
      <xdr:row>482</xdr:row>
      <xdr:rowOff>49822</xdr:rowOff>
    </xdr:to>
    <xdr:sp macro="" textlink="">
      <xdr:nvSpPr>
        <xdr:cNvPr id="472" name="Text Box 113">
          <a:extLst>
            <a:ext uri="{FF2B5EF4-FFF2-40B4-BE49-F238E27FC236}">
              <a16:creationId xmlns:a16="http://schemas.microsoft.com/office/drawing/2014/main" id="{C955E397-9FF8-4DC5-8C3A-716C204EB177}"/>
            </a:ext>
          </a:extLst>
        </xdr:cNvPr>
        <xdr:cNvSpPr txBox="1">
          <a:spLocks noChangeArrowheads="1"/>
        </xdr:cNvSpPr>
      </xdr:nvSpPr>
      <xdr:spPr bwMode="auto">
        <a:xfrm>
          <a:off x="1000125" y="160943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541</xdr:row>
      <xdr:rowOff>161191</xdr:rowOff>
    </xdr:to>
    <xdr:sp macro="" textlink="">
      <xdr:nvSpPr>
        <xdr:cNvPr id="473" name="Text Box 114">
          <a:extLst>
            <a:ext uri="{FF2B5EF4-FFF2-40B4-BE49-F238E27FC236}">
              <a16:creationId xmlns:a16="http://schemas.microsoft.com/office/drawing/2014/main" id="{6E2EF1B5-CA55-4F03-BE31-3102CA7034F6}"/>
            </a:ext>
          </a:extLst>
        </xdr:cNvPr>
        <xdr:cNvSpPr txBox="1">
          <a:spLocks noChangeArrowheads="1"/>
        </xdr:cNvSpPr>
      </xdr:nvSpPr>
      <xdr:spPr bwMode="auto">
        <a:xfrm>
          <a:off x="1000125" y="173897925"/>
          <a:ext cx="76200" cy="808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474" name="Text Box 115">
          <a:extLst>
            <a:ext uri="{FF2B5EF4-FFF2-40B4-BE49-F238E27FC236}">
              <a16:creationId xmlns:a16="http://schemas.microsoft.com/office/drawing/2014/main" id="{5DE28EAC-07CC-4D77-BB4E-434EF5D14B55}"/>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514</xdr:row>
      <xdr:rowOff>57149</xdr:rowOff>
    </xdr:to>
    <xdr:sp macro="" textlink="">
      <xdr:nvSpPr>
        <xdr:cNvPr id="475" name="Text Box 116">
          <a:extLst>
            <a:ext uri="{FF2B5EF4-FFF2-40B4-BE49-F238E27FC236}">
              <a16:creationId xmlns:a16="http://schemas.microsoft.com/office/drawing/2014/main" id="{0B1CF591-894E-42F3-88FF-B748D70CB5B0}"/>
            </a:ext>
          </a:extLst>
        </xdr:cNvPr>
        <xdr:cNvSpPr txBox="1">
          <a:spLocks noChangeArrowheads="1"/>
        </xdr:cNvSpPr>
      </xdr:nvSpPr>
      <xdr:spPr bwMode="auto">
        <a:xfrm>
          <a:off x="1000125" y="168878250"/>
          <a:ext cx="76200" cy="866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453</xdr:row>
      <xdr:rowOff>0</xdr:rowOff>
    </xdr:from>
    <xdr:to>
      <xdr:col>1</xdr:col>
      <xdr:colOff>714375</xdr:colOff>
      <xdr:row>454</xdr:row>
      <xdr:rowOff>49822</xdr:rowOff>
    </xdr:to>
    <xdr:sp macro="" textlink="">
      <xdr:nvSpPr>
        <xdr:cNvPr id="476" name="Text Box 117">
          <a:extLst>
            <a:ext uri="{FF2B5EF4-FFF2-40B4-BE49-F238E27FC236}">
              <a16:creationId xmlns:a16="http://schemas.microsoft.com/office/drawing/2014/main" id="{F95FAD88-FD3C-44B6-8F61-9EF77093473C}"/>
            </a:ext>
          </a:extLst>
        </xdr:cNvPr>
        <xdr:cNvSpPr txBox="1">
          <a:spLocks noChangeArrowheads="1"/>
        </xdr:cNvSpPr>
      </xdr:nvSpPr>
      <xdr:spPr bwMode="auto">
        <a:xfrm>
          <a:off x="1000125" y="15560040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481</xdr:row>
      <xdr:rowOff>0</xdr:rowOff>
    </xdr:from>
    <xdr:to>
      <xdr:col>1</xdr:col>
      <xdr:colOff>714375</xdr:colOff>
      <xdr:row>486</xdr:row>
      <xdr:rowOff>57149</xdr:rowOff>
    </xdr:to>
    <xdr:sp macro="" textlink="">
      <xdr:nvSpPr>
        <xdr:cNvPr id="477" name="Text Box 118">
          <a:extLst>
            <a:ext uri="{FF2B5EF4-FFF2-40B4-BE49-F238E27FC236}">
              <a16:creationId xmlns:a16="http://schemas.microsoft.com/office/drawing/2014/main" id="{5326D318-D68F-4DC0-837C-08C9EFF89BA8}"/>
            </a:ext>
          </a:extLst>
        </xdr:cNvPr>
        <xdr:cNvSpPr txBox="1">
          <a:spLocks noChangeArrowheads="1"/>
        </xdr:cNvSpPr>
      </xdr:nvSpPr>
      <xdr:spPr bwMode="auto">
        <a:xfrm>
          <a:off x="1000125" y="160943925"/>
          <a:ext cx="76200" cy="866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78" name="Text Box 119">
          <a:extLst>
            <a:ext uri="{FF2B5EF4-FFF2-40B4-BE49-F238E27FC236}">
              <a16:creationId xmlns:a16="http://schemas.microsoft.com/office/drawing/2014/main" id="{7C10264C-E492-4DF7-A4F9-E8A4F81F6A8F}"/>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425</xdr:row>
      <xdr:rowOff>0</xdr:rowOff>
    </xdr:from>
    <xdr:to>
      <xdr:col>1</xdr:col>
      <xdr:colOff>714375</xdr:colOff>
      <xdr:row>425</xdr:row>
      <xdr:rowOff>111370</xdr:rowOff>
    </xdr:to>
    <xdr:sp macro="" textlink="">
      <xdr:nvSpPr>
        <xdr:cNvPr id="479" name="Text Box 120">
          <a:extLst>
            <a:ext uri="{FF2B5EF4-FFF2-40B4-BE49-F238E27FC236}">
              <a16:creationId xmlns:a16="http://schemas.microsoft.com/office/drawing/2014/main" id="{A1F53AF0-0247-4EFA-AD1C-BBC1A30BFBF4}"/>
            </a:ext>
          </a:extLst>
        </xdr:cNvPr>
        <xdr:cNvSpPr txBox="1">
          <a:spLocks noChangeArrowheads="1"/>
        </xdr:cNvSpPr>
      </xdr:nvSpPr>
      <xdr:spPr bwMode="auto">
        <a:xfrm>
          <a:off x="1000125" y="148799550"/>
          <a:ext cx="76200" cy="111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80" name="Text Box 121">
          <a:extLst>
            <a:ext uri="{FF2B5EF4-FFF2-40B4-BE49-F238E27FC236}">
              <a16:creationId xmlns:a16="http://schemas.microsoft.com/office/drawing/2014/main" id="{E3D825A2-1D7F-4486-B450-F5130A38155F}"/>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81" name="Text Box 122">
          <a:extLst>
            <a:ext uri="{FF2B5EF4-FFF2-40B4-BE49-F238E27FC236}">
              <a16:creationId xmlns:a16="http://schemas.microsoft.com/office/drawing/2014/main" id="{C3CEFC3A-9331-4AD6-B3CA-1056D40E7EF0}"/>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453</xdr:row>
      <xdr:rowOff>0</xdr:rowOff>
    </xdr:from>
    <xdr:to>
      <xdr:col>1</xdr:col>
      <xdr:colOff>714375</xdr:colOff>
      <xdr:row>458</xdr:row>
      <xdr:rowOff>57149</xdr:rowOff>
    </xdr:to>
    <xdr:sp macro="" textlink="">
      <xdr:nvSpPr>
        <xdr:cNvPr id="482" name="Text Box 123">
          <a:extLst>
            <a:ext uri="{FF2B5EF4-FFF2-40B4-BE49-F238E27FC236}">
              <a16:creationId xmlns:a16="http://schemas.microsoft.com/office/drawing/2014/main" id="{BFA4B598-46E1-4AD7-BAF2-FC38343E0668}"/>
            </a:ext>
          </a:extLst>
        </xdr:cNvPr>
        <xdr:cNvSpPr txBox="1">
          <a:spLocks noChangeArrowheads="1"/>
        </xdr:cNvSpPr>
      </xdr:nvSpPr>
      <xdr:spPr bwMode="auto">
        <a:xfrm>
          <a:off x="1000125" y="155600400"/>
          <a:ext cx="76200" cy="866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83" name="Text Box 124">
          <a:extLst>
            <a:ext uri="{FF2B5EF4-FFF2-40B4-BE49-F238E27FC236}">
              <a16:creationId xmlns:a16="http://schemas.microsoft.com/office/drawing/2014/main" id="{1D9CF538-4752-4CB9-86A3-C9EC6A4A9F31}"/>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481</xdr:row>
      <xdr:rowOff>0</xdr:rowOff>
    </xdr:from>
    <xdr:to>
      <xdr:col>1</xdr:col>
      <xdr:colOff>714375</xdr:colOff>
      <xdr:row>482</xdr:row>
      <xdr:rowOff>49822</xdr:rowOff>
    </xdr:to>
    <xdr:sp macro="" textlink="">
      <xdr:nvSpPr>
        <xdr:cNvPr id="484" name="Text Box 125">
          <a:extLst>
            <a:ext uri="{FF2B5EF4-FFF2-40B4-BE49-F238E27FC236}">
              <a16:creationId xmlns:a16="http://schemas.microsoft.com/office/drawing/2014/main" id="{582A0500-0EFA-46E8-A266-7BBCC07A81D4}"/>
            </a:ext>
          </a:extLst>
        </xdr:cNvPr>
        <xdr:cNvSpPr txBox="1">
          <a:spLocks noChangeArrowheads="1"/>
        </xdr:cNvSpPr>
      </xdr:nvSpPr>
      <xdr:spPr bwMode="auto">
        <a:xfrm>
          <a:off x="1000125" y="160943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485" name="Text Box 126">
          <a:extLst>
            <a:ext uri="{FF2B5EF4-FFF2-40B4-BE49-F238E27FC236}">
              <a16:creationId xmlns:a16="http://schemas.microsoft.com/office/drawing/2014/main" id="{B4138C26-D6BE-4A16-86A3-FF5772A226FF}"/>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486" name="Text Box 127">
          <a:extLst>
            <a:ext uri="{FF2B5EF4-FFF2-40B4-BE49-F238E27FC236}">
              <a16:creationId xmlns:a16="http://schemas.microsoft.com/office/drawing/2014/main" id="{A791FEB8-F13B-471F-B504-587B410EA380}"/>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87" name="Text Box 128">
          <a:extLst>
            <a:ext uri="{FF2B5EF4-FFF2-40B4-BE49-F238E27FC236}">
              <a16:creationId xmlns:a16="http://schemas.microsoft.com/office/drawing/2014/main" id="{E2FC2C56-D431-4456-9892-C15B5EA11FA9}"/>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88" name="Text Box 129">
          <a:extLst>
            <a:ext uri="{FF2B5EF4-FFF2-40B4-BE49-F238E27FC236}">
              <a16:creationId xmlns:a16="http://schemas.microsoft.com/office/drawing/2014/main" id="{E2AA02B6-56CA-4A6C-A3BA-801136C9CEC5}"/>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89" name="Text Box 130">
          <a:extLst>
            <a:ext uri="{FF2B5EF4-FFF2-40B4-BE49-F238E27FC236}">
              <a16:creationId xmlns:a16="http://schemas.microsoft.com/office/drawing/2014/main" id="{50FE41C3-B0B7-4E43-AC42-10EAD8EF37B0}"/>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90" name="Text Box 131">
          <a:extLst>
            <a:ext uri="{FF2B5EF4-FFF2-40B4-BE49-F238E27FC236}">
              <a16:creationId xmlns:a16="http://schemas.microsoft.com/office/drawing/2014/main" id="{842A2CB0-25B9-48D0-BCEA-3843F3CF1121}"/>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91" name="Text Box 132">
          <a:extLst>
            <a:ext uri="{FF2B5EF4-FFF2-40B4-BE49-F238E27FC236}">
              <a16:creationId xmlns:a16="http://schemas.microsoft.com/office/drawing/2014/main" id="{F6909E67-6271-405E-ADFC-3BC1ADC2776E}"/>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92" name="Text Box 133">
          <a:extLst>
            <a:ext uri="{FF2B5EF4-FFF2-40B4-BE49-F238E27FC236}">
              <a16:creationId xmlns:a16="http://schemas.microsoft.com/office/drawing/2014/main" id="{1914B9B3-94A9-4973-961D-F3AA1B568DA5}"/>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481</xdr:row>
      <xdr:rowOff>0</xdr:rowOff>
    </xdr:from>
    <xdr:to>
      <xdr:col>1</xdr:col>
      <xdr:colOff>714375</xdr:colOff>
      <xdr:row>482</xdr:row>
      <xdr:rowOff>49822</xdr:rowOff>
    </xdr:to>
    <xdr:sp macro="" textlink="">
      <xdr:nvSpPr>
        <xdr:cNvPr id="493" name="Text Box 134">
          <a:extLst>
            <a:ext uri="{FF2B5EF4-FFF2-40B4-BE49-F238E27FC236}">
              <a16:creationId xmlns:a16="http://schemas.microsoft.com/office/drawing/2014/main" id="{0EAB104C-947D-4A80-A26F-CCD645309FEB}"/>
            </a:ext>
          </a:extLst>
        </xdr:cNvPr>
        <xdr:cNvSpPr txBox="1">
          <a:spLocks noChangeArrowheads="1"/>
        </xdr:cNvSpPr>
      </xdr:nvSpPr>
      <xdr:spPr bwMode="auto">
        <a:xfrm>
          <a:off x="1000125" y="160943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94" name="Text Box 135">
          <a:extLst>
            <a:ext uri="{FF2B5EF4-FFF2-40B4-BE49-F238E27FC236}">
              <a16:creationId xmlns:a16="http://schemas.microsoft.com/office/drawing/2014/main" id="{267D7DED-D859-492A-BC93-D73B4D49AA2A}"/>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95" name="Text Box 136">
          <a:extLst>
            <a:ext uri="{FF2B5EF4-FFF2-40B4-BE49-F238E27FC236}">
              <a16:creationId xmlns:a16="http://schemas.microsoft.com/office/drawing/2014/main" id="{3EF03A50-7F8A-4A52-8718-0D40E1769EEB}"/>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96" name="Text Box 137">
          <a:extLst>
            <a:ext uri="{FF2B5EF4-FFF2-40B4-BE49-F238E27FC236}">
              <a16:creationId xmlns:a16="http://schemas.microsoft.com/office/drawing/2014/main" id="{E4120EC5-EC15-4F04-8332-B9D2D7444DEA}"/>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97" name="Text Box 138">
          <a:extLst>
            <a:ext uri="{FF2B5EF4-FFF2-40B4-BE49-F238E27FC236}">
              <a16:creationId xmlns:a16="http://schemas.microsoft.com/office/drawing/2014/main" id="{A6E5C8B7-D511-4A0E-872B-96CA749652BA}"/>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498" name="Text Box 139">
          <a:extLst>
            <a:ext uri="{FF2B5EF4-FFF2-40B4-BE49-F238E27FC236}">
              <a16:creationId xmlns:a16="http://schemas.microsoft.com/office/drawing/2014/main" id="{5CB1EBCA-3C51-4C6E-A49E-A39BC98BFE36}"/>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499" name="Text Box 140">
          <a:extLst>
            <a:ext uri="{FF2B5EF4-FFF2-40B4-BE49-F238E27FC236}">
              <a16:creationId xmlns:a16="http://schemas.microsoft.com/office/drawing/2014/main" id="{9F24AA90-BEE1-4841-88FB-C718878B9EA4}"/>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00" name="Text Box 141">
          <a:extLst>
            <a:ext uri="{FF2B5EF4-FFF2-40B4-BE49-F238E27FC236}">
              <a16:creationId xmlns:a16="http://schemas.microsoft.com/office/drawing/2014/main" id="{0B861E1B-04C9-4FC1-AD2D-05CD7203E102}"/>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01" name="Text Box 142">
          <a:extLst>
            <a:ext uri="{FF2B5EF4-FFF2-40B4-BE49-F238E27FC236}">
              <a16:creationId xmlns:a16="http://schemas.microsoft.com/office/drawing/2014/main" id="{C25CA6F3-93B3-4298-8D90-0F287542F590}"/>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502" name="Text Box 143">
          <a:extLst>
            <a:ext uri="{FF2B5EF4-FFF2-40B4-BE49-F238E27FC236}">
              <a16:creationId xmlns:a16="http://schemas.microsoft.com/office/drawing/2014/main" id="{B24182F8-46BB-4E30-80D1-C70CFFEFB466}"/>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503" name="Text Box 144">
          <a:extLst>
            <a:ext uri="{FF2B5EF4-FFF2-40B4-BE49-F238E27FC236}">
              <a16:creationId xmlns:a16="http://schemas.microsoft.com/office/drawing/2014/main" id="{DE0FAB2F-EA95-4D59-AB77-D43EA2002577}"/>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04" name="Text Box 145">
          <a:extLst>
            <a:ext uri="{FF2B5EF4-FFF2-40B4-BE49-F238E27FC236}">
              <a16:creationId xmlns:a16="http://schemas.microsoft.com/office/drawing/2014/main" id="{2B8A4818-E173-4C74-9C13-E0A9C2F4DD9B}"/>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05" name="Text Box 146">
          <a:extLst>
            <a:ext uri="{FF2B5EF4-FFF2-40B4-BE49-F238E27FC236}">
              <a16:creationId xmlns:a16="http://schemas.microsoft.com/office/drawing/2014/main" id="{87605961-9264-4887-96E8-B3585CBAE137}"/>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06" name="Text Box 147">
          <a:extLst>
            <a:ext uri="{FF2B5EF4-FFF2-40B4-BE49-F238E27FC236}">
              <a16:creationId xmlns:a16="http://schemas.microsoft.com/office/drawing/2014/main" id="{8C654466-2FDA-456D-8625-1C5EAC300175}"/>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07" name="Text Box 148">
          <a:extLst>
            <a:ext uri="{FF2B5EF4-FFF2-40B4-BE49-F238E27FC236}">
              <a16:creationId xmlns:a16="http://schemas.microsoft.com/office/drawing/2014/main" id="{DF418492-DD6A-43D1-88CF-51571B9A4BF0}"/>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08" name="Text Box 149">
          <a:extLst>
            <a:ext uri="{FF2B5EF4-FFF2-40B4-BE49-F238E27FC236}">
              <a16:creationId xmlns:a16="http://schemas.microsoft.com/office/drawing/2014/main" id="{3A75A6EB-3133-4D5F-8663-09007F773704}"/>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09" name="Text Box 150">
          <a:extLst>
            <a:ext uri="{FF2B5EF4-FFF2-40B4-BE49-F238E27FC236}">
              <a16:creationId xmlns:a16="http://schemas.microsoft.com/office/drawing/2014/main" id="{686F37BA-9C95-4A07-9B43-59A4995B7CA4}"/>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10" name="Text Box 151">
          <a:extLst>
            <a:ext uri="{FF2B5EF4-FFF2-40B4-BE49-F238E27FC236}">
              <a16:creationId xmlns:a16="http://schemas.microsoft.com/office/drawing/2014/main" id="{758A0BD7-2F63-40AA-BB46-FF8A33DC2455}"/>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11" name="Text Box 152">
          <a:extLst>
            <a:ext uri="{FF2B5EF4-FFF2-40B4-BE49-F238E27FC236}">
              <a16:creationId xmlns:a16="http://schemas.microsoft.com/office/drawing/2014/main" id="{5CCDA7F1-ADB6-4A55-9952-B1D8E63446FE}"/>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512" name="Text Box 153">
          <a:extLst>
            <a:ext uri="{FF2B5EF4-FFF2-40B4-BE49-F238E27FC236}">
              <a16:creationId xmlns:a16="http://schemas.microsoft.com/office/drawing/2014/main" id="{F21D74B5-A712-4BA1-B92F-0C264BEAA378}"/>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13" name="Text Box 154">
          <a:extLst>
            <a:ext uri="{FF2B5EF4-FFF2-40B4-BE49-F238E27FC236}">
              <a16:creationId xmlns:a16="http://schemas.microsoft.com/office/drawing/2014/main" id="{1C5E77E6-D8E9-42E0-82C0-D6BB0E59157B}"/>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14" name="Text Box 155">
          <a:extLst>
            <a:ext uri="{FF2B5EF4-FFF2-40B4-BE49-F238E27FC236}">
              <a16:creationId xmlns:a16="http://schemas.microsoft.com/office/drawing/2014/main" id="{E327F9E3-FD4C-4101-B955-22A8182A1A1E}"/>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15" name="Text Box 156">
          <a:extLst>
            <a:ext uri="{FF2B5EF4-FFF2-40B4-BE49-F238E27FC236}">
              <a16:creationId xmlns:a16="http://schemas.microsoft.com/office/drawing/2014/main" id="{3A13E3DC-6098-4F84-BD7C-C06FD3BDA52F}"/>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16" name="Text Box 157">
          <a:extLst>
            <a:ext uri="{FF2B5EF4-FFF2-40B4-BE49-F238E27FC236}">
              <a16:creationId xmlns:a16="http://schemas.microsoft.com/office/drawing/2014/main" id="{7A762A70-66A2-45D9-BADE-5081E267778F}"/>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517" name="Text Box 158">
          <a:extLst>
            <a:ext uri="{FF2B5EF4-FFF2-40B4-BE49-F238E27FC236}">
              <a16:creationId xmlns:a16="http://schemas.microsoft.com/office/drawing/2014/main" id="{AC2EA195-91D2-42C5-A07E-14327DC84FB4}"/>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518" name="Text Box 3">
          <a:extLst>
            <a:ext uri="{FF2B5EF4-FFF2-40B4-BE49-F238E27FC236}">
              <a16:creationId xmlns:a16="http://schemas.microsoft.com/office/drawing/2014/main" id="{158BE41B-3C08-47BA-BE62-1AEEC3820EE5}"/>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19" name="Text Box 4">
          <a:extLst>
            <a:ext uri="{FF2B5EF4-FFF2-40B4-BE49-F238E27FC236}">
              <a16:creationId xmlns:a16="http://schemas.microsoft.com/office/drawing/2014/main" id="{01396167-9F56-4424-AE3C-46C5A20325D5}"/>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509</xdr:row>
      <xdr:rowOff>0</xdr:rowOff>
    </xdr:from>
    <xdr:to>
      <xdr:col>1</xdr:col>
      <xdr:colOff>714375</xdr:colOff>
      <xdr:row>510</xdr:row>
      <xdr:rowOff>49822</xdr:rowOff>
    </xdr:to>
    <xdr:sp macro="" textlink="">
      <xdr:nvSpPr>
        <xdr:cNvPr id="520" name="Text Box 5">
          <a:extLst>
            <a:ext uri="{FF2B5EF4-FFF2-40B4-BE49-F238E27FC236}">
              <a16:creationId xmlns:a16="http://schemas.microsoft.com/office/drawing/2014/main" id="{32C4918C-B677-4E7E-B117-128DABFEA091}"/>
            </a:ext>
          </a:extLst>
        </xdr:cNvPr>
        <xdr:cNvSpPr txBox="1">
          <a:spLocks noChangeArrowheads="1"/>
        </xdr:cNvSpPr>
      </xdr:nvSpPr>
      <xdr:spPr bwMode="auto">
        <a:xfrm>
          <a:off x="1000125" y="168878250"/>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21" name="Text Box 6">
          <a:extLst>
            <a:ext uri="{FF2B5EF4-FFF2-40B4-BE49-F238E27FC236}">
              <a16:creationId xmlns:a16="http://schemas.microsoft.com/office/drawing/2014/main" id="{1A20BFAF-DE1A-47E2-B3EB-549A0DA78E73}"/>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22" name="Text Box 7">
          <a:extLst>
            <a:ext uri="{FF2B5EF4-FFF2-40B4-BE49-F238E27FC236}">
              <a16:creationId xmlns:a16="http://schemas.microsoft.com/office/drawing/2014/main" id="{D95675AC-ECA7-4653-8E6C-6C9BA49361E4}"/>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23" name="Text Box 8">
          <a:extLst>
            <a:ext uri="{FF2B5EF4-FFF2-40B4-BE49-F238E27FC236}">
              <a16:creationId xmlns:a16="http://schemas.microsoft.com/office/drawing/2014/main" id="{ABE5FAC0-00E8-481C-84FA-E010B125BF6F}"/>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24" name="Text Box 9">
          <a:extLst>
            <a:ext uri="{FF2B5EF4-FFF2-40B4-BE49-F238E27FC236}">
              <a16:creationId xmlns:a16="http://schemas.microsoft.com/office/drawing/2014/main" id="{FB6854A0-C415-42C7-B372-5001C0D6A9D7}"/>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25" name="Text Box 10">
          <a:extLst>
            <a:ext uri="{FF2B5EF4-FFF2-40B4-BE49-F238E27FC236}">
              <a16:creationId xmlns:a16="http://schemas.microsoft.com/office/drawing/2014/main" id="{96BE031C-92B5-4239-9FB0-595833710D7E}"/>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26" name="Text Box 11">
          <a:extLst>
            <a:ext uri="{FF2B5EF4-FFF2-40B4-BE49-F238E27FC236}">
              <a16:creationId xmlns:a16="http://schemas.microsoft.com/office/drawing/2014/main" id="{2FD2B0BF-D432-42A0-BC29-B3CF5B697B48}"/>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27" name="Text Box 12">
          <a:extLst>
            <a:ext uri="{FF2B5EF4-FFF2-40B4-BE49-F238E27FC236}">
              <a16:creationId xmlns:a16="http://schemas.microsoft.com/office/drawing/2014/main" id="{FDB508B2-24E4-4A16-AEE3-EE63F899B0DA}"/>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28" name="Text Box 13">
          <a:extLst>
            <a:ext uri="{FF2B5EF4-FFF2-40B4-BE49-F238E27FC236}">
              <a16:creationId xmlns:a16="http://schemas.microsoft.com/office/drawing/2014/main" id="{022DBB78-EB76-4869-82A4-763FCDEB81EE}"/>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29" name="Text Box 14">
          <a:extLst>
            <a:ext uri="{FF2B5EF4-FFF2-40B4-BE49-F238E27FC236}">
              <a16:creationId xmlns:a16="http://schemas.microsoft.com/office/drawing/2014/main" id="{C27BFFB6-72FC-46F2-AE44-EA910F9F263D}"/>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30" name="Text Box 35">
          <a:extLst>
            <a:ext uri="{FF2B5EF4-FFF2-40B4-BE49-F238E27FC236}">
              <a16:creationId xmlns:a16="http://schemas.microsoft.com/office/drawing/2014/main" id="{12F0566C-35C7-44E8-BA7D-0487753704DC}"/>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31" name="Text Box 36">
          <a:extLst>
            <a:ext uri="{FF2B5EF4-FFF2-40B4-BE49-F238E27FC236}">
              <a16:creationId xmlns:a16="http://schemas.microsoft.com/office/drawing/2014/main" id="{0C52E8EB-3607-4D97-B845-D0A3548B03A2}"/>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32" name="Text Box 37">
          <a:extLst>
            <a:ext uri="{FF2B5EF4-FFF2-40B4-BE49-F238E27FC236}">
              <a16:creationId xmlns:a16="http://schemas.microsoft.com/office/drawing/2014/main" id="{BBD565EC-D3E5-43FE-916A-96DA7C92EA61}"/>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33" name="Text Box 38">
          <a:extLst>
            <a:ext uri="{FF2B5EF4-FFF2-40B4-BE49-F238E27FC236}">
              <a16:creationId xmlns:a16="http://schemas.microsoft.com/office/drawing/2014/main" id="{49866573-80F3-4B93-9C56-FAF6E0E9EC9A}"/>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34" name="Text Box 39">
          <a:extLst>
            <a:ext uri="{FF2B5EF4-FFF2-40B4-BE49-F238E27FC236}">
              <a16:creationId xmlns:a16="http://schemas.microsoft.com/office/drawing/2014/main" id="{93980836-78B6-43AF-AD78-8ED9078AA250}"/>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35" name="Text Box 40">
          <a:extLst>
            <a:ext uri="{FF2B5EF4-FFF2-40B4-BE49-F238E27FC236}">
              <a16:creationId xmlns:a16="http://schemas.microsoft.com/office/drawing/2014/main" id="{9E2AC8C9-3A28-4BD7-9942-12D29FDBB42B}"/>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36" name="Text Box 41">
          <a:extLst>
            <a:ext uri="{FF2B5EF4-FFF2-40B4-BE49-F238E27FC236}">
              <a16:creationId xmlns:a16="http://schemas.microsoft.com/office/drawing/2014/main" id="{547D3EFB-8B26-4984-9489-32F498DE49A4}"/>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37" name="Text Box 42">
          <a:extLst>
            <a:ext uri="{FF2B5EF4-FFF2-40B4-BE49-F238E27FC236}">
              <a16:creationId xmlns:a16="http://schemas.microsoft.com/office/drawing/2014/main" id="{7EE91B3A-8AE0-4C35-9394-D5C862584B07}"/>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38" name="Text Box 43">
          <a:extLst>
            <a:ext uri="{FF2B5EF4-FFF2-40B4-BE49-F238E27FC236}">
              <a16:creationId xmlns:a16="http://schemas.microsoft.com/office/drawing/2014/main" id="{FA2B5B8D-2549-4B65-BC8C-2D47EACA2B78}"/>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39" name="Text Box 44">
          <a:extLst>
            <a:ext uri="{FF2B5EF4-FFF2-40B4-BE49-F238E27FC236}">
              <a16:creationId xmlns:a16="http://schemas.microsoft.com/office/drawing/2014/main" id="{AF49D727-1367-42B4-AFFD-267C45391E62}"/>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40" name="Text Box 45">
          <a:extLst>
            <a:ext uri="{FF2B5EF4-FFF2-40B4-BE49-F238E27FC236}">
              <a16:creationId xmlns:a16="http://schemas.microsoft.com/office/drawing/2014/main" id="{3EA7EFC9-7064-40AE-85F2-5CE984F8A96D}"/>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41" name="Text Box 46">
          <a:extLst>
            <a:ext uri="{FF2B5EF4-FFF2-40B4-BE49-F238E27FC236}">
              <a16:creationId xmlns:a16="http://schemas.microsoft.com/office/drawing/2014/main" id="{656B2C1D-D7C8-4F07-8B02-BD262D0E6F81}"/>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42" name="Text Box 47">
          <a:extLst>
            <a:ext uri="{FF2B5EF4-FFF2-40B4-BE49-F238E27FC236}">
              <a16:creationId xmlns:a16="http://schemas.microsoft.com/office/drawing/2014/main" id="{D07C4814-EC6A-4C8A-886F-4E00DBBBEB90}"/>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43" name="Text Box 48">
          <a:extLst>
            <a:ext uri="{FF2B5EF4-FFF2-40B4-BE49-F238E27FC236}">
              <a16:creationId xmlns:a16="http://schemas.microsoft.com/office/drawing/2014/main" id="{28F6E8AD-9DAC-4C4F-99F3-39AD7A094E35}"/>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44" name="Text Box 49">
          <a:extLst>
            <a:ext uri="{FF2B5EF4-FFF2-40B4-BE49-F238E27FC236}">
              <a16:creationId xmlns:a16="http://schemas.microsoft.com/office/drawing/2014/main" id="{94EEA4AA-F629-4682-B849-EAF35C0B2963}"/>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45" name="Text Box 50">
          <a:extLst>
            <a:ext uri="{FF2B5EF4-FFF2-40B4-BE49-F238E27FC236}">
              <a16:creationId xmlns:a16="http://schemas.microsoft.com/office/drawing/2014/main" id="{E2099B08-9C73-4EE1-A841-114AD66B38CE}"/>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46" name="Text Box 51">
          <a:extLst>
            <a:ext uri="{FF2B5EF4-FFF2-40B4-BE49-F238E27FC236}">
              <a16:creationId xmlns:a16="http://schemas.microsoft.com/office/drawing/2014/main" id="{4F895ACF-1FA4-46D3-B5DA-64D0ECC7095C}"/>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47" name="Text Box 52">
          <a:extLst>
            <a:ext uri="{FF2B5EF4-FFF2-40B4-BE49-F238E27FC236}">
              <a16:creationId xmlns:a16="http://schemas.microsoft.com/office/drawing/2014/main" id="{B59F81F8-64A0-44C2-BC2C-276AE4919973}"/>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48" name="Text Box 53">
          <a:extLst>
            <a:ext uri="{FF2B5EF4-FFF2-40B4-BE49-F238E27FC236}">
              <a16:creationId xmlns:a16="http://schemas.microsoft.com/office/drawing/2014/main" id="{CF2D19B4-11AE-4E0E-806A-8C6861B79539}"/>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49" name="Text Box 54">
          <a:extLst>
            <a:ext uri="{FF2B5EF4-FFF2-40B4-BE49-F238E27FC236}">
              <a16:creationId xmlns:a16="http://schemas.microsoft.com/office/drawing/2014/main" id="{128957F6-23CF-4A0E-8999-6EFBFAC6CAB4}"/>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50" name="Text Box 55">
          <a:extLst>
            <a:ext uri="{FF2B5EF4-FFF2-40B4-BE49-F238E27FC236}">
              <a16:creationId xmlns:a16="http://schemas.microsoft.com/office/drawing/2014/main" id="{E8F0C64C-B505-4A80-AE6F-CB8DECC96305}"/>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51" name="Text Box 56">
          <a:extLst>
            <a:ext uri="{FF2B5EF4-FFF2-40B4-BE49-F238E27FC236}">
              <a16:creationId xmlns:a16="http://schemas.microsoft.com/office/drawing/2014/main" id="{7DC08975-D66A-41BC-A364-DB7BFAB17415}"/>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52" name="Text Box 57">
          <a:extLst>
            <a:ext uri="{FF2B5EF4-FFF2-40B4-BE49-F238E27FC236}">
              <a16:creationId xmlns:a16="http://schemas.microsoft.com/office/drawing/2014/main" id="{5FA59BB6-D88F-4251-9C27-8BA9A60E1563}"/>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53" name="Text Box 58">
          <a:extLst>
            <a:ext uri="{FF2B5EF4-FFF2-40B4-BE49-F238E27FC236}">
              <a16:creationId xmlns:a16="http://schemas.microsoft.com/office/drawing/2014/main" id="{D723EA9B-0B5F-4B53-89BE-B9879802F7F7}"/>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565</xdr:row>
      <xdr:rowOff>0</xdr:rowOff>
    </xdr:from>
    <xdr:to>
      <xdr:col>1</xdr:col>
      <xdr:colOff>714375</xdr:colOff>
      <xdr:row>566</xdr:row>
      <xdr:rowOff>49821</xdr:rowOff>
    </xdr:to>
    <xdr:sp macro="" textlink="">
      <xdr:nvSpPr>
        <xdr:cNvPr id="554" name="Text Box 99">
          <a:extLst>
            <a:ext uri="{FF2B5EF4-FFF2-40B4-BE49-F238E27FC236}">
              <a16:creationId xmlns:a16="http://schemas.microsoft.com/office/drawing/2014/main" id="{298D2035-82BD-4A03-ABB3-9B2941D68442}"/>
            </a:ext>
          </a:extLst>
        </xdr:cNvPr>
        <xdr:cNvSpPr txBox="1">
          <a:spLocks noChangeArrowheads="1"/>
        </xdr:cNvSpPr>
      </xdr:nvSpPr>
      <xdr:spPr bwMode="auto">
        <a:xfrm>
          <a:off x="1000125" y="179565300"/>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55" name="Text Box 100">
          <a:extLst>
            <a:ext uri="{FF2B5EF4-FFF2-40B4-BE49-F238E27FC236}">
              <a16:creationId xmlns:a16="http://schemas.microsoft.com/office/drawing/2014/main" id="{36F1C463-467E-4E68-A975-33F0B48DAC75}"/>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56" name="Text Box 101">
          <a:extLst>
            <a:ext uri="{FF2B5EF4-FFF2-40B4-BE49-F238E27FC236}">
              <a16:creationId xmlns:a16="http://schemas.microsoft.com/office/drawing/2014/main" id="{F49DC065-96F9-49C5-B0D4-C5C1C1A2CE63}"/>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537</xdr:row>
      <xdr:rowOff>0</xdr:rowOff>
    </xdr:from>
    <xdr:to>
      <xdr:col>1</xdr:col>
      <xdr:colOff>714375</xdr:colOff>
      <xdr:row>538</xdr:row>
      <xdr:rowOff>49822</xdr:rowOff>
    </xdr:to>
    <xdr:sp macro="" textlink="">
      <xdr:nvSpPr>
        <xdr:cNvPr id="557" name="Text Box 102">
          <a:extLst>
            <a:ext uri="{FF2B5EF4-FFF2-40B4-BE49-F238E27FC236}">
              <a16:creationId xmlns:a16="http://schemas.microsoft.com/office/drawing/2014/main" id="{3495454D-FEEF-4E17-8B9D-BB2CCE8640F0}"/>
            </a:ext>
          </a:extLst>
        </xdr:cNvPr>
        <xdr:cNvSpPr txBox="1">
          <a:spLocks noChangeArrowheads="1"/>
        </xdr:cNvSpPr>
      </xdr:nvSpPr>
      <xdr:spPr bwMode="auto">
        <a:xfrm>
          <a:off x="1000125" y="1738979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58" name="Text Box 103">
          <a:extLst>
            <a:ext uri="{FF2B5EF4-FFF2-40B4-BE49-F238E27FC236}">
              <a16:creationId xmlns:a16="http://schemas.microsoft.com/office/drawing/2014/main" id="{88CF1226-3D57-4EBE-A50C-DB3334F5ECDD}"/>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59" name="Text Box 104">
          <a:extLst>
            <a:ext uri="{FF2B5EF4-FFF2-40B4-BE49-F238E27FC236}">
              <a16:creationId xmlns:a16="http://schemas.microsoft.com/office/drawing/2014/main" id="{FA694087-3835-4F68-80D1-42B8881C522B}"/>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60" name="Text Box 105">
          <a:extLst>
            <a:ext uri="{FF2B5EF4-FFF2-40B4-BE49-F238E27FC236}">
              <a16:creationId xmlns:a16="http://schemas.microsoft.com/office/drawing/2014/main" id="{E278CC43-D43C-45D6-8EE3-8BE48E793E60}"/>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61" name="Text Box 106">
          <a:extLst>
            <a:ext uri="{FF2B5EF4-FFF2-40B4-BE49-F238E27FC236}">
              <a16:creationId xmlns:a16="http://schemas.microsoft.com/office/drawing/2014/main" id="{0258C448-7A1A-4428-8492-8912FA45E449}"/>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62" name="Text Box 107">
          <a:extLst>
            <a:ext uri="{FF2B5EF4-FFF2-40B4-BE49-F238E27FC236}">
              <a16:creationId xmlns:a16="http://schemas.microsoft.com/office/drawing/2014/main" id="{836F0751-0163-460D-9E51-E9882F50F36B}"/>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63" name="Text Box 108">
          <a:extLst>
            <a:ext uri="{FF2B5EF4-FFF2-40B4-BE49-F238E27FC236}">
              <a16:creationId xmlns:a16="http://schemas.microsoft.com/office/drawing/2014/main" id="{D21FFFF9-7CE9-4DF5-B580-A598730493C4}"/>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64" name="Text Box 109">
          <a:extLst>
            <a:ext uri="{FF2B5EF4-FFF2-40B4-BE49-F238E27FC236}">
              <a16:creationId xmlns:a16="http://schemas.microsoft.com/office/drawing/2014/main" id="{7D9E6A38-5F3B-442C-8D51-457E4B8F2C8B}"/>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65" name="Text Box 110">
          <a:extLst>
            <a:ext uri="{FF2B5EF4-FFF2-40B4-BE49-F238E27FC236}">
              <a16:creationId xmlns:a16="http://schemas.microsoft.com/office/drawing/2014/main" id="{9D6D9921-E20F-46D2-9B81-8C1BA4E83E74}"/>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66" name="Text Box 111">
          <a:extLst>
            <a:ext uri="{FF2B5EF4-FFF2-40B4-BE49-F238E27FC236}">
              <a16:creationId xmlns:a16="http://schemas.microsoft.com/office/drawing/2014/main" id="{064DFFE6-312B-41DC-A6D1-99A6A06A9570}"/>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67" name="Text Box 112">
          <a:extLst>
            <a:ext uri="{FF2B5EF4-FFF2-40B4-BE49-F238E27FC236}">
              <a16:creationId xmlns:a16="http://schemas.microsoft.com/office/drawing/2014/main" id="{AB3476D7-08AD-4B3E-9F29-F317B11BEBE8}"/>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68" name="Text Box 113">
          <a:extLst>
            <a:ext uri="{FF2B5EF4-FFF2-40B4-BE49-F238E27FC236}">
              <a16:creationId xmlns:a16="http://schemas.microsoft.com/office/drawing/2014/main" id="{6BEF11CE-0354-400F-964E-C346287DF1BF}"/>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69" name="Text Box 114">
          <a:extLst>
            <a:ext uri="{FF2B5EF4-FFF2-40B4-BE49-F238E27FC236}">
              <a16:creationId xmlns:a16="http://schemas.microsoft.com/office/drawing/2014/main" id="{71D73184-B4EB-4D98-BB5E-6D62E4E2A774}"/>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70" name="Text Box 115">
          <a:extLst>
            <a:ext uri="{FF2B5EF4-FFF2-40B4-BE49-F238E27FC236}">
              <a16:creationId xmlns:a16="http://schemas.microsoft.com/office/drawing/2014/main" id="{D7065E1C-D6A7-4EAE-B476-93D25DDA5FA6}"/>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71" name="Text Box 116">
          <a:extLst>
            <a:ext uri="{FF2B5EF4-FFF2-40B4-BE49-F238E27FC236}">
              <a16:creationId xmlns:a16="http://schemas.microsoft.com/office/drawing/2014/main" id="{A35059E1-A3C5-4865-A437-DAE047232095}"/>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72" name="Text Box 117">
          <a:extLst>
            <a:ext uri="{FF2B5EF4-FFF2-40B4-BE49-F238E27FC236}">
              <a16:creationId xmlns:a16="http://schemas.microsoft.com/office/drawing/2014/main" id="{59EB9849-9305-4FAC-9FC4-8F29404E7D15}"/>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73" name="Text Box 118">
          <a:extLst>
            <a:ext uri="{FF2B5EF4-FFF2-40B4-BE49-F238E27FC236}">
              <a16:creationId xmlns:a16="http://schemas.microsoft.com/office/drawing/2014/main" id="{54780CF0-D5CD-4817-9306-24E020959455}"/>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74" name="Text Box 119">
          <a:extLst>
            <a:ext uri="{FF2B5EF4-FFF2-40B4-BE49-F238E27FC236}">
              <a16:creationId xmlns:a16="http://schemas.microsoft.com/office/drawing/2014/main" id="{8B4C7598-B6D6-497C-AF5F-B0E26ABF1D71}"/>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75" name="Text Box 120">
          <a:extLst>
            <a:ext uri="{FF2B5EF4-FFF2-40B4-BE49-F238E27FC236}">
              <a16:creationId xmlns:a16="http://schemas.microsoft.com/office/drawing/2014/main" id="{0CB10EA2-A998-4E75-8484-5E329E3ABC93}"/>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76" name="Text Box 121">
          <a:extLst>
            <a:ext uri="{FF2B5EF4-FFF2-40B4-BE49-F238E27FC236}">
              <a16:creationId xmlns:a16="http://schemas.microsoft.com/office/drawing/2014/main" id="{5BEA4CFC-4177-403B-9590-196E321E4278}"/>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77" name="Text Box 122">
          <a:extLst>
            <a:ext uri="{FF2B5EF4-FFF2-40B4-BE49-F238E27FC236}">
              <a16:creationId xmlns:a16="http://schemas.microsoft.com/office/drawing/2014/main" id="{6C43FC41-0596-4B3C-94C2-5BDD457FAFD7}"/>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78" name="Text Box 123">
          <a:extLst>
            <a:ext uri="{FF2B5EF4-FFF2-40B4-BE49-F238E27FC236}">
              <a16:creationId xmlns:a16="http://schemas.microsoft.com/office/drawing/2014/main" id="{17B9AB52-51F4-4527-BD9C-60139E9F9FFB}"/>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79" name="Text Box 124">
          <a:extLst>
            <a:ext uri="{FF2B5EF4-FFF2-40B4-BE49-F238E27FC236}">
              <a16:creationId xmlns:a16="http://schemas.microsoft.com/office/drawing/2014/main" id="{22A44781-5103-4600-881E-28B6C7AEA940}"/>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80" name="Text Box 125">
          <a:extLst>
            <a:ext uri="{FF2B5EF4-FFF2-40B4-BE49-F238E27FC236}">
              <a16:creationId xmlns:a16="http://schemas.microsoft.com/office/drawing/2014/main" id="{9F3DB9B9-C547-40F0-86E1-C8BBBC2EEDB8}"/>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81" name="Text Box 126">
          <a:extLst>
            <a:ext uri="{FF2B5EF4-FFF2-40B4-BE49-F238E27FC236}">
              <a16:creationId xmlns:a16="http://schemas.microsoft.com/office/drawing/2014/main" id="{ACBD3697-2528-4BDC-82C0-CB8B3A598F76}"/>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82" name="Text Box 127">
          <a:extLst>
            <a:ext uri="{FF2B5EF4-FFF2-40B4-BE49-F238E27FC236}">
              <a16:creationId xmlns:a16="http://schemas.microsoft.com/office/drawing/2014/main" id="{76ECE037-E5C3-47A3-BDCB-490C79FE83D1}"/>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83" name="Text Box 128">
          <a:extLst>
            <a:ext uri="{FF2B5EF4-FFF2-40B4-BE49-F238E27FC236}">
              <a16:creationId xmlns:a16="http://schemas.microsoft.com/office/drawing/2014/main" id="{018066CE-6BF1-44F9-BB80-87E98B502F0F}"/>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84" name="Text Box 129">
          <a:extLst>
            <a:ext uri="{FF2B5EF4-FFF2-40B4-BE49-F238E27FC236}">
              <a16:creationId xmlns:a16="http://schemas.microsoft.com/office/drawing/2014/main" id="{A41C40A0-2164-49E8-847E-66CD1F87B935}"/>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85" name="Text Box 130">
          <a:extLst>
            <a:ext uri="{FF2B5EF4-FFF2-40B4-BE49-F238E27FC236}">
              <a16:creationId xmlns:a16="http://schemas.microsoft.com/office/drawing/2014/main" id="{66F7CBC7-ACBB-40D1-BBD4-EE47290F735F}"/>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86" name="Text Box 131">
          <a:extLst>
            <a:ext uri="{FF2B5EF4-FFF2-40B4-BE49-F238E27FC236}">
              <a16:creationId xmlns:a16="http://schemas.microsoft.com/office/drawing/2014/main" id="{B482FD45-880E-4864-BC00-4D1D72CDD2EB}"/>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87" name="Text Box 132">
          <a:extLst>
            <a:ext uri="{FF2B5EF4-FFF2-40B4-BE49-F238E27FC236}">
              <a16:creationId xmlns:a16="http://schemas.microsoft.com/office/drawing/2014/main" id="{91309C84-C25B-4C3C-AF00-41B67B727687}"/>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88" name="Text Box 133">
          <a:extLst>
            <a:ext uri="{FF2B5EF4-FFF2-40B4-BE49-F238E27FC236}">
              <a16:creationId xmlns:a16="http://schemas.microsoft.com/office/drawing/2014/main" id="{225AA6D8-E174-4145-8E78-7B3E036B34C9}"/>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89" name="Text Box 134">
          <a:extLst>
            <a:ext uri="{FF2B5EF4-FFF2-40B4-BE49-F238E27FC236}">
              <a16:creationId xmlns:a16="http://schemas.microsoft.com/office/drawing/2014/main" id="{4D7DBC56-46CF-4CFE-AB00-D8DFA4E776B3}"/>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90" name="Text Box 135">
          <a:extLst>
            <a:ext uri="{FF2B5EF4-FFF2-40B4-BE49-F238E27FC236}">
              <a16:creationId xmlns:a16="http://schemas.microsoft.com/office/drawing/2014/main" id="{C1E80AFF-C295-447C-914F-5602085FFA2D}"/>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91" name="Text Box 136">
          <a:extLst>
            <a:ext uri="{FF2B5EF4-FFF2-40B4-BE49-F238E27FC236}">
              <a16:creationId xmlns:a16="http://schemas.microsoft.com/office/drawing/2014/main" id="{BE3B49ED-7DA8-4A3E-ADF9-58B445978C0D}"/>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92" name="Text Box 137">
          <a:extLst>
            <a:ext uri="{FF2B5EF4-FFF2-40B4-BE49-F238E27FC236}">
              <a16:creationId xmlns:a16="http://schemas.microsoft.com/office/drawing/2014/main" id="{0A7BC1F3-DBD6-4A0C-AC10-C4802FC62EB7}"/>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93" name="Text Box 138">
          <a:extLst>
            <a:ext uri="{FF2B5EF4-FFF2-40B4-BE49-F238E27FC236}">
              <a16:creationId xmlns:a16="http://schemas.microsoft.com/office/drawing/2014/main" id="{6FA4EC1C-F3FB-450C-965D-08E7B276D2B4}"/>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94" name="Text Box 139">
          <a:extLst>
            <a:ext uri="{FF2B5EF4-FFF2-40B4-BE49-F238E27FC236}">
              <a16:creationId xmlns:a16="http://schemas.microsoft.com/office/drawing/2014/main" id="{37A05B5F-46A1-48B2-804E-75B8D6366BF0}"/>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95" name="Text Box 140">
          <a:extLst>
            <a:ext uri="{FF2B5EF4-FFF2-40B4-BE49-F238E27FC236}">
              <a16:creationId xmlns:a16="http://schemas.microsoft.com/office/drawing/2014/main" id="{B3BFB809-35C8-4E43-9C1A-2A67FC05F92E}"/>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96" name="Text Box 141">
          <a:extLst>
            <a:ext uri="{FF2B5EF4-FFF2-40B4-BE49-F238E27FC236}">
              <a16:creationId xmlns:a16="http://schemas.microsoft.com/office/drawing/2014/main" id="{068A02AE-D15D-4E15-A2BD-6DF3DA890976}"/>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97" name="Text Box 142">
          <a:extLst>
            <a:ext uri="{FF2B5EF4-FFF2-40B4-BE49-F238E27FC236}">
              <a16:creationId xmlns:a16="http://schemas.microsoft.com/office/drawing/2014/main" id="{ED848CCA-8430-4D77-9C05-CA66BF6990C4}"/>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598" name="Text Box 143">
          <a:extLst>
            <a:ext uri="{FF2B5EF4-FFF2-40B4-BE49-F238E27FC236}">
              <a16:creationId xmlns:a16="http://schemas.microsoft.com/office/drawing/2014/main" id="{28ADF1CC-8A59-469A-92D2-3D08C486329C}"/>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599" name="Text Box 144">
          <a:extLst>
            <a:ext uri="{FF2B5EF4-FFF2-40B4-BE49-F238E27FC236}">
              <a16:creationId xmlns:a16="http://schemas.microsoft.com/office/drawing/2014/main" id="{0D3E42D3-6C0A-4D04-BE77-95DB6B09355C}"/>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600" name="Text Box 145">
          <a:extLst>
            <a:ext uri="{FF2B5EF4-FFF2-40B4-BE49-F238E27FC236}">
              <a16:creationId xmlns:a16="http://schemas.microsoft.com/office/drawing/2014/main" id="{AE3982F6-1CB6-40B8-A0BF-3D77DED32041}"/>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601" name="Text Box 146">
          <a:extLst>
            <a:ext uri="{FF2B5EF4-FFF2-40B4-BE49-F238E27FC236}">
              <a16:creationId xmlns:a16="http://schemas.microsoft.com/office/drawing/2014/main" id="{76285BCC-A4E4-4776-A209-C2E92CF5FAD3}"/>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602" name="Text Box 147">
          <a:extLst>
            <a:ext uri="{FF2B5EF4-FFF2-40B4-BE49-F238E27FC236}">
              <a16:creationId xmlns:a16="http://schemas.microsoft.com/office/drawing/2014/main" id="{260EF5D2-4FD1-445E-A4B5-83D8C6340DDA}"/>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603" name="Text Box 148">
          <a:extLst>
            <a:ext uri="{FF2B5EF4-FFF2-40B4-BE49-F238E27FC236}">
              <a16:creationId xmlns:a16="http://schemas.microsoft.com/office/drawing/2014/main" id="{0736BABD-BC22-482A-AC3A-35704BA79B23}"/>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604" name="Text Box 149">
          <a:extLst>
            <a:ext uri="{FF2B5EF4-FFF2-40B4-BE49-F238E27FC236}">
              <a16:creationId xmlns:a16="http://schemas.microsoft.com/office/drawing/2014/main" id="{3F1984B7-B3C8-4187-B0F0-C08C205DC537}"/>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605" name="Text Box 150">
          <a:extLst>
            <a:ext uri="{FF2B5EF4-FFF2-40B4-BE49-F238E27FC236}">
              <a16:creationId xmlns:a16="http://schemas.microsoft.com/office/drawing/2014/main" id="{5E38EFD0-B41B-4AE6-9F6A-E922CA092CA4}"/>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606" name="Text Box 151">
          <a:extLst>
            <a:ext uri="{FF2B5EF4-FFF2-40B4-BE49-F238E27FC236}">
              <a16:creationId xmlns:a16="http://schemas.microsoft.com/office/drawing/2014/main" id="{16A28AEC-3171-42F1-94AD-965D0B26C0B1}"/>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607" name="Text Box 152">
          <a:extLst>
            <a:ext uri="{FF2B5EF4-FFF2-40B4-BE49-F238E27FC236}">
              <a16:creationId xmlns:a16="http://schemas.microsoft.com/office/drawing/2014/main" id="{D6591DCA-4049-4813-A60E-7198CBEF2665}"/>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608" name="Text Box 153">
          <a:extLst>
            <a:ext uri="{FF2B5EF4-FFF2-40B4-BE49-F238E27FC236}">
              <a16:creationId xmlns:a16="http://schemas.microsoft.com/office/drawing/2014/main" id="{37B46199-7154-4E52-BC27-3C2510CC4393}"/>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609" name="Text Box 154">
          <a:extLst>
            <a:ext uri="{FF2B5EF4-FFF2-40B4-BE49-F238E27FC236}">
              <a16:creationId xmlns:a16="http://schemas.microsoft.com/office/drawing/2014/main" id="{A59BA4FF-A2E0-4096-B102-9E208420102E}"/>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610" name="Text Box 155">
          <a:extLst>
            <a:ext uri="{FF2B5EF4-FFF2-40B4-BE49-F238E27FC236}">
              <a16:creationId xmlns:a16="http://schemas.microsoft.com/office/drawing/2014/main" id="{4BEB642E-8BB7-41C9-AD1C-D78C873A8C5B}"/>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11" name="Text Box 156">
          <a:extLst>
            <a:ext uri="{FF2B5EF4-FFF2-40B4-BE49-F238E27FC236}">
              <a16:creationId xmlns:a16="http://schemas.microsoft.com/office/drawing/2014/main" id="{4370FEEA-0C69-421D-8A92-27253659F04F}"/>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612" name="Text Box 157">
          <a:extLst>
            <a:ext uri="{FF2B5EF4-FFF2-40B4-BE49-F238E27FC236}">
              <a16:creationId xmlns:a16="http://schemas.microsoft.com/office/drawing/2014/main" id="{003D8B37-8821-4534-BE06-155AEB797EE4}"/>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613" name="Text Box 158">
          <a:extLst>
            <a:ext uri="{FF2B5EF4-FFF2-40B4-BE49-F238E27FC236}">
              <a16:creationId xmlns:a16="http://schemas.microsoft.com/office/drawing/2014/main" id="{F889B201-9831-4036-B9CE-30E53277C1BD}"/>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614" name="Text Box 3">
          <a:extLst>
            <a:ext uri="{FF2B5EF4-FFF2-40B4-BE49-F238E27FC236}">
              <a16:creationId xmlns:a16="http://schemas.microsoft.com/office/drawing/2014/main" id="{3569AEE5-24B1-4477-8B5F-B94A45C86020}"/>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615" name="Text Box 4">
          <a:extLst>
            <a:ext uri="{FF2B5EF4-FFF2-40B4-BE49-F238E27FC236}">
              <a16:creationId xmlns:a16="http://schemas.microsoft.com/office/drawing/2014/main" id="{4963DA9F-3F66-4B33-87C5-A08F7A3E26F7}"/>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616" name="Text Box 5">
          <a:extLst>
            <a:ext uri="{FF2B5EF4-FFF2-40B4-BE49-F238E27FC236}">
              <a16:creationId xmlns:a16="http://schemas.microsoft.com/office/drawing/2014/main" id="{324D61DF-34C4-4A21-AC56-C8FD15C25ABE}"/>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17" name="Text Box 6">
          <a:extLst>
            <a:ext uri="{FF2B5EF4-FFF2-40B4-BE49-F238E27FC236}">
              <a16:creationId xmlns:a16="http://schemas.microsoft.com/office/drawing/2014/main" id="{CA83C49A-8E13-4F7B-BA40-1A3ED2335A6E}"/>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18" name="Text Box 7">
          <a:extLst>
            <a:ext uri="{FF2B5EF4-FFF2-40B4-BE49-F238E27FC236}">
              <a16:creationId xmlns:a16="http://schemas.microsoft.com/office/drawing/2014/main" id="{066D6BC9-B5E3-407E-94CD-EA971B3BC7C1}"/>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606</xdr:row>
      <xdr:rowOff>0</xdr:rowOff>
    </xdr:from>
    <xdr:to>
      <xdr:col>1</xdr:col>
      <xdr:colOff>714375</xdr:colOff>
      <xdr:row>606</xdr:row>
      <xdr:rowOff>211014</xdr:rowOff>
    </xdr:to>
    <xdr:sp macro="" textlink="">
      <xdr:nvSpPr>
        <xdr:cNvPr id="619" name="Text Box 8">
          <a:extLst>
            <a:ext uri="{FF2B5EF4-FFF2-40B4-BE49-F238E27FC236}">
              <a16:creationId xmlns:a16="http://schemas.microsoft.com/office/drawing/2014/main" id="{5C78626C-5A2F-4A92-905C-548488377B88}"/>
            </a:ext>
          </a:extLst>
        </xdr:cNvPr>
        <xdr:cNvSpPr txBox="1">
          <a:spLocks noChangeArrowheads="1"/>
        </xdr:cNvSpPr>
      </xdr:nvSpPr>
      <xdr:spPr bwMode="auto">
        <a:xfrm>
          <a:off x="1000125" y="190090425"/>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634</xdr:row>
      <xdr:rowOff>0</xdr:rowOff>
    </xdr:from>
    <xdr:to>
      <xdr:col>1</xdr:col>
      <xdr:colOff>714375</xdr:colOff>
      <xdr:row>635</xdr:row>
      <xdr:rowOff>49821</xdr:rowOff>
    </xdr:to>
    <xdr:sp macro="" textlink="">
      <xdr:nvSpPr>
        <xdr:cNvPr id="620" name="Text Box 9">
          <a:extLst>
            <a:ext uri="{FF2B5EF4-FFF2-40B4-BE49-F238E27FC236}">
              <a16:creationId xmlns:a16="http://schemas.microsoft.com/office/drawing/2014/main" id="{CB4BDB30-13C4-46F2-8069-A10182D13F17}"/>
            </a:ext>
          </a:extLst>
        </xdr:cNvPr>
        <xdr:cNvSpPr txBox="1">
          <a:spLocks noChangeArrowheads="1"/>
        </xdr:cNvSpPr>
      </xdr:nvSpPr>
      <xdr:spPr bwMode="auto">
        <a:xfrm>
          <a:off x="1000125" y="200453625"/>
          <a:ext cx="76200" cy="211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21" name="Text Box 10">
          <a:extLst>
            <a:ext uri="{FF2B5EF4-FFF2-40B4-BE49-F238E27FC236}">
              <a16:creationId xmlns:a16="http://schemas.microsoft.com/office/drawing/2014/main" id="{CD56C889-F26D-4609-8FB0-CEA8B81A1104}"/>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22" name="Text Box 11">
          <a:extLst>
            <a:ext uri="{FF2B5EF4-FFF2-40B4-BE49-F238E27FC236}">
              <a16:creationId xmlns:a16="http://schemas.microsoft.com/office/drawing/2014/main" id="{75F5B082-474D-4C4D-87A7-147F071F486B}"/>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23" name="Text Box 12">
          <a:extLst>
            <a:ext uri="{FF2B5EF4-FFF2-40B4-BE49-F238E27FC236}">
              <a16:creationId xmlns:a16="http://schemas.microsoft.com/office/drawing/2014/main" id="{51C8D3C3-F97B-40CD-9F15-3C7E3CA3C22F}"/>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24" name="Text Box 13">
          <a:extLst>
            <a:ext uri="{FF2B5EF4-FFF2-40B4-BE49-F238E27FC236}">
              <a16:creationId xmlns:a16="http://schemas.microsoft.com/office/drawing/2014/main" id="{3BFCBF59-4DF9-447D-9AD7-67919EC860A2}"/>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25" name="Text Box 14">
          <a:extLst>
            <a:ext uri="{FF2B5EF4-FFF2-40B4-BE49-F238E27FC236}">
              <a16:creationId xmlns:a16="http://schemas.microsoft.com/office/drawing/2014/main" id="{B4009A6B-34B4-4CC2-9B3E-D001506ECF7B}"/>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26" name="Text Box 35">
          <a:extLst>
            <a:ext uri="{FF2B5EF4-FFF2-40B4-BE49-F238E27FC236}">
              <a16:creationId xmlns:a16="http://schemas.microsoft.com/office/drawing/2014/main" id="{CBBA2ECC-54EC-4E10-BD29-D2849AB12871}"/>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27" name="Text Box 36">
          <a:extLst>
            <a:ext uri="{FF2B5EF4-FFF2-40B4-BE49-F238E27FC236}">
              <a16:creationId xmlns:a16="http://schemas.microsoft.com/office/drawing/2014/main" id="{B9314C49-13AE-4A10-9B2D-931B1409D8DA}"/>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28" name="Text Box 37">
          <a:extLst>
            <a:ext uri="{FF2B5EF4-FFF2-40B4-BE49-F238E27FC236}">
              <a16:creationId xmlns:a16="http://schemas.microsoft.com/office/drawing/2014/main" id="{6CF57F19-494C-44B5-86C7-264A83D26AEB}"/>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29" name="Text Box 38">
          <a:extLst>
            <a:ext uri="{FF2B5EF4-FFF2-40B4-BE49-F238E27FC236}">
              <a16:creationId xmlns:a16="http://schemas.microsoft.com/office/drawing/2014/main" id="{65D6541C-BE02-48AA-9AA6-30B9231E91A2}"/>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30" name="Text Box 39">
          <a:extLst>
            <a:ext uri="{FF2B5EF4-FFF2-40B4-BE49-F238E27FC236}">
              <a16:creationId xmlns:a16="http://schemas.microsoft.com/office/drawing/2014/main" id="{CF8291C9-FA6E-48B2-98CA-A61BE24C6B3F}"/>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31" name="Text Box 40">
          <a:extLst>
            <a:ext uri="{FF2B5EF4-FFF2-40B4-BE49-F238E27FC236}">
              <a16:creationId xmlns:a16="http://schemas.microsoft.com/office/drawing/2014/main" id="{26D735CD-2FE0-47EA-A6E6-DB2B4F49250C}"/>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32" name="Text Box 41">
          <a:extLst>
            <a:ext uri="{FF2B5EF4-FFF2-40B4-BE49-F238E27FC236}">
              <a16:creationId xmlns:a16="http://schemas.microsoft.com/office/drawing/2014/main" id="{0CF16C8A-5998-4872-954F-84FFCB5698CF}"/>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33" name="Text Box 42">
          <a:extLst>
            <a:ext uri="{FF2B5EF4-FFF2-40B4-BE49-F238E27FC236}">
              <a16:creationId xmlns:a16="http://schemas.microsoft.com/office/drawing/2014/main" id="{AFCD6CCF-769A-4D74-969C-A270DC017662}"/>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34" name="Text Box 43">
          <a:extLst>
            <a:ext uri="{FF2B5EF4-FFF2-40B4-BE49-F238E27FC236}">
              <a16:creationId xmlns:a16="http://schemas.microsoft.com/office/drawing/2014/main" id="{10F3DD5D-B209-49A5-9F15-02AF620666D5}"/>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35" name="Text Box 44">
          <a:extLst>
            <a:ext uri="{FF2B5EF4-FFF2-40B4-BE49-F238E27FC236}">
              <a16:creationId xmlns:a16="http://schemas.microsoft.com/office/drawing/2014/main" id="{0CA38218-C246-4D1B-8DD6-E9A300C8E036}"/>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36" name="Text Box 45">
          <a:extLst>
            <a:ext uri="{FF2B5EF4-FFF2-40B4-BE49-F238E27FC236}">
              <a16:creationId xmlns:a16="http://schemas.microsoft.com/office/drawing/2014/main" id="{3567932E-9D73-48F9-9061-71F7483E5B0C}"/>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37" name="Text Box 46">
          <a:extLst>
            <a:ext uri="{FF2B5EF4-FFF2-40B4-BE49-F238E27FC236}">
              <a16:creationId xmlns:a16="http://schemas.microsoft.com/office/drawing/2014/main" id="{3FAD03A6-43F8-4F82-B2D3-6CCE24595662}"/>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38" name="Text Box 47">
          <a:extLst>
            <a:ext uri="{FF2B5EF4-FFF2-40B4-BE49-F238E27FC236}">
              <a16:creationId xmlns:a16="http://schemas.microsoft.com/office/drawing/2014/main" id="{EEF309FE-0BCA-43B4-8EE6-E0975A5E1C86}"/>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39" name="Text Box 48">
          <a:extLst>
            <a:ext uri="{FF2B5EF4-FFF2-40B4-BE49-F238E27FC236}">
              <a16:creationId xmlns:a16="http://schemas.microsoft.com/office/drawing/2014/main" id="{76BE0A98-1A55-4826-846E-5EF990D7F14B}"/>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40" name="Text Box 49">
          <a:extLst>
            <a:ext uri="{FF2B5EF4-FFF2-40B4-BE49-F238E27FC236}">
              <a16:creationId xmlns:a16="http://schemas.microsoft.com/office/drawing/2014/main" id="{E8CDBFF9-6701-46D8-A47B-D70474F772F9}"/>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41" name="Text Box 50">
          <a:extLst>
            <a:ext uri="{FF2B5EF4-FFF2-40B4-BE49-F238E27FC236}">
              <a16:creationId xmlns:a16="http://schemas.microsoft.com/office/drawing/2014/main" id="{078026A6-85A6-4DBB-8834-6994B3E0FBCE}"/>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42" name="Text Box 51">
          <a:extLst>
            <a:ext uri="{FF2B5EF4-FFF2-40B4-BE49-F238E27FC236}">
              <a16:creationId xmlns:a16="http://schemas.microsoft.com/office/drawing/2014/main" id="{0C38A7EE-682B-4CA6-AA33-524226843364}"/>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43" name="Text Box 52">
          <a:extLst>
            <a:ext uri="{FF2B5EF4-FFF2-40B4-BE49-F238E27FC236}">
              <a16:creationId xmlns:a16="http://schemas.microsoft.com/office/drawing/2014/main" id="{C225123E-2E92-40E9-AA93-EBE5BB294785}"/>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44" name="Text Box 53">
          <a:extLst>
            <a:ext uri="{FF2B5EF4-FFF2-40B4-BE49-F238E27FC236}">
              <a16:creationId xmlns:a16="http://schemas.microsoft.com/office/drawing/2014/main" id="{1DE66C0C-6684-4A04-A6E3-B14B19FF10A0}"/>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45" name="Text Box 54">
          <a:extLst>
            <a:ext uri="{FF2B5EF4-FFF2-40B4-BE49-F238E27FC236}">
              <a16:creationId xmlns:a16="http://schemas.microsoft.com/office/drawing/2014/main" id="{1FB22C48-BE32-4EB0-B043-39826965D807}"/>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46" name="Text Box 55">
          <a:extLst>
            <a:ext uri="{FF2B5EF4-FFF2-40B4-BE49-F238E27FC236}">
              <a16:creationId xmlns:a16="http://schemas.microsoft.com/office/drawing/2014/main" id="{0ED1DD29-3ACC-4E2E-9BFB-33B48CD959F7}"/>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47" name="Text Box 56">
          <a:extLst>
            <a:ext uri="{FF2B5EF4-FFF2-40B4-BE49-F238E27FC236}">
              <a16:creationId xmlns:a16="http://schemas.microsoft.com/office/drawing/2014/main" id="{23368093-FA5B-438E-92CC-7435276CAF9C}"/>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48" name="Text Box 57">
          <a:extLst>
            <a:ext uri="{FF2B5EF4-FFF2-40B4-BE49-F238E27FC236}">
              <a16:creationId xmlns:a16="http://schemas.microsoft.com/office/drawing/2014/main" id="{D6F261E0-2265-431E-B2FD-27BB6AE7BC95}"/>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49" name="Text Box 58">
          <a:extLst>
            <a:ext uri="{FF2B5EF4-FFF2-40B4-BE49-F238E27FC236}">
              <a16:creationId xmlns:a16="http://schemas.microsoft.com/office/drawing/2014/main" id="{0BCEB12F-2DB8-43EE-8F66-7C470D72C8B6}"/>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50" name="Text Box 99">
          <a:extLst>
            <a:ext uri="{FF2B5EF4-FFF2-40B4-BE49-F238E27FC236}">
              <a16:creationId xmlns:a16="http://schemas.microsoft.com/office/drawing/2014/main" id="{26094A08-B0B4-418B-87B4-B76D82F6B458}"/>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51" name="Text Box 100">
          <a:extLst>
            <a:ext uri="{FF2B5EF4-FFF2-40B4-BE49-F238E27FC236}">
              <a16:creationId xmlns:a16="http://schemas.microsoft.com/office/drawing/2014/main" id="{6ACB816B-D58E-4ED8-9F1A-F2526C052304}"/>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52" name="Text Box 101">
          <a:extLst>
            <a:ext uri="{FF2B5EF4-FFF2-40B4-BE49-F238E27FC236}">
              <a16:creationId xmlns:a16="http://schemas.microsoft.com/office/drawing/2014/main" id="{AC2EF14B-5A5A-436B-85FC-8132DD2D53F4}"/>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53" name="Text Box 102">
          <a:extLst>
            <a:ext uri="{FF2B5EF4-FFF2-40B4-BE49-F238E27FC236}">
              <a16:creationId xmlns:a16="http://schemas.microsoft.com/office/drawing/2014/main" id="{A88D7426-2501-4F04-9342-7E939C982B19}"/>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54" name="Text Box 103">
          <a:extLst>
            <a:ext uri="{FF2B5EF4-FFF2-40B4-BE49-F238E27FC236}">
              <a16:creationId xmlns:a16="http://schemas.microsoft.com/office/drawing/2014/main" id="{B4F31985-4DAF-45D1-B23B-1E63A4D45B30}"/>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55" name="Text Box 104">
          <a:extLst>
            <a:ext uri="{FF2B5EF4-FFF2-40B4-BE49-F238E27FC236}">
              <a16:creationId xmlns:a16="http://schemas.microsoft.com/office/drawing/2014/main" id="{2CBEA080-F7F7-45C0-A4D4-38ADD6E36FFA}"/>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56" name="Text Box 105">
          <a:extLst>
            <a:ext uri="{FF2B5EF4-FFF2-40B4-BE49-F238E27FC236}">
              <a16:creationId xmlns:a16="http://schemas.microsoft.com/office/drawing/2014/main" id="{0B697275-171D-493A-826C-989A5EDC3945}"/>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57" name="Text Box 106">
          <a:extLst>
            <a:ext uri="{FF2B5EF4-FFF2-40B4-BE49-F238E27FC236}">
              <a16:creationId xmlns:a16="http://schemas.microsoft.com/office/drawing/2014/main" id="{7248F5C0-9765-4203-A980-7B61E086C77B}"/>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58" name="Text Box 107">
          <a:extLst>
            <a:ext uri="{FF2B5EF4-FFF2-40B4-BE49-F238E27FC236}">
              <a16:creationId xmlns:a16="http://schemas.microsoft.com/office/drawing/2014/main" id="{24B616A6-97AC-4C5D-91C6-9D04E2915D20}"/>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59" name="Text Box 108">
          <a:extLst>
            <a:ext uri="{FF2B5EF4-FFF2-40B4-BE49-F238E27FC236}">
              <a16:creationId xmlns:a16="http://schemas.microsoft.com/office/drawing/2014/main" id="{0662FA25-63DF-48CA-A1ED-618D6AF51330}"/>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60" name="Text Box 109">
          <a:extLst>
            <a:ext uri="{FF2B5EF4-FFF2-40B4-BE49-F238E27FC236}">
              <a16:creationId xmlns:a16="http://schemas.microsoft.com/office/drawing/2014/main" id="{A1412550-34C8-46D3-8B15-9B7690274620}"/>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61" name="Text Box 110">
          <a:extLst>
            <a:ext uri="{FF2B5EF4-FFF2-40B4-BE49-F238E27FC236}">
              <a16:creationId xmlns:a16="http://schemas.microsoft.com/office/drawing/2014/main" id="{9A015372-4897-412A-9B37-B706541EF428}"/>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62" name="Text Box 111">
          <a:extLst>
            <a:ext uri="{FF2B5EF4-FFF2-40B4-BE49-F238E27FC236}">
              <a16:creationId xmlns:a16="http://schemas.microsoft.com/office/drawing/2014/main" id="{CCE62BA6-BDC3-4B4F-B998-B8815CB41A79}"/>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63" name="Text Box 112">
          <a:extLst>
            <a:ext uri="{FF2B5EF4-FFF2-40B4-BE49-F238E27FC236}">
              <a16:creationId xmlns:a16="http://schemas.microsoft.com/office/drawing/2014/main" id="{735886A6-A865-4F86-A0CB-4CEA73B2B959}"/>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64" name="Text Box 113">
          <a:extLst>
            <a:ext uri="{FF2B5EF4-FFF2-40B4-BE49-F238E27FC236}">
              <a16:creationId xmlns:a16="http://schemas.microsoft.com/office/drawing/2014/main" id="{C466C9BC-B05B-40E4-A5C5-0AF0742DA280}"/>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65" name="Text Box 114">
          <a:extLst>
            <a:ext uri="{FF2B5EF4-FFF2-40B4-BE49-F238E27FC236}">
              <a16:creationId xmlns:a16="http://schemas.microsoft.com/office/drawing/2014/main" id="{A67382EE-072A-417B-91EA-18802A7CEBF7}"/>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66" name="Text Box 115">
          <a:extLst>
            <a:ext uri="{FF2B5EF4-FFF2-40B4-BE49-F238E27FC236}">
              <a16:creationId xmlns:a16="http://schemas.microsoft.com/office/drawing/2014/main" id="{71FD0D92-090C-46B3-B8B9-287C18BFF08B}"/>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67" name="Text Box 116">
          <a:extLst>
            <a:ext uri="{FF2B5EF4-FFF2-40B4-BE49-F238E27FC236}">
              <a16:creationId xmlns:a16="http://schemas.microsoft.com/office/drawing/2014/main" id="{91B162E2-B6E7-4AC1-A310-5BD6571405E4}"/>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68" name="Text Box 117">
          <a:extLst>
            <a:ext uri="{FF2B5EF4-FFF2-40B4-BE49-F238E27FC236}">
              <a16:creationId xmlns:a16="http://schemas.microsoft.com/office/drawing/2014/main" id="{D1DA0840-7E5A-4852-AA0C-A1211EF19E15}"/>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69" name="Text Box 118">
          <a:extLst>
            <a:ext uri="{FF2B5EF4-FFF2-40B4-BE49-F238E27FC236}">
              <a16:creationId xmlns:a16="http://schemas.microsoft.com/office/drawing/2014/main" id="{2C7E4CEA-D884-4570-AB74-B108A3F5B1C8}"/>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70" name="Text Box 119">
          <a:extLst>
            <a:ext uri="{FF2B5EF4-FFF2-40B4-BE49-F238E27FC236}">
              <a16:creationId xmlns:a16="http://schemas.microsoft.com/office/drawing/2014/main" id="{CECEAD8C-E21E-49A0-B280-9982858CB81D}"/>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71" name="Text Box 120">
          <a:extLst>
            <a:ext uri="{FF2B5EF4-FFF2-40B4-BE49-F238E27FC236}">
              <a16:creationId xmlns:a16="http://schemas.microsoft.com/office/drawing/2014/main" id="{FD083D6A-EE81-4A02-B9D2-A7AF33F8A10F}"/>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72" name="Text Box 121">
          <a:extLst>
            <a:ext uri="{FF2B5EF4-FFF2-40B4-BE49-F238E27FC236}">
              <a16:creationId xmlns:a16="http://schemas.microsoft.com/office/drawing/2014/main" id="{9E14008A-7201-40B8-82EB-672E7638668E}"/>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73" name="Text Box 122">
          <a:extLst>
            <a:ext uri="{FF2B5EF4-FFF2-40B4-BE49-F238E27FC236}">
              <a16:creationId xmlns:a16="http://schemas.microsoft.com/office/drawing/2014/main" id="{9155FB23-9271-4515-A892-4F54C2FE2827}"/>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74" name="Text Box 123">
          <a:extLst>
            <a:ext uri="{FF2B5EF4-FFF2-40B4-BE49-F238E27FC236}">
              <a16:creationId xmlns:a16="http://schemas.microsoft.com/office/drawing/2014/main" id="{436F6DF3-C109-4F8D-A7EF-C9B0C6B41725}"/>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75" name="Text Box 124">
          <a:extLst>
            <a:ext uri="{FF2B5EF4-FFF2-40B4-BE49-F238E27FC236}">
              <a16:creationId xmlns:a16="http://schemas.microsoft.com/office/drawing/2014/main" id="{6192ACE0-8365-41A6-956A-8C4CAD071BB4}"/>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76" name="Text Box 125">
          <a:extLst>
            <a:ext uri="{FF2B5EF4-FFF2-40B4-BE49-F238E27FC236}">
              <a16:creationId xmlns:a16="http://schemas.microsoft.com/office/drawing/2014/main" id="{CD4AC90E-F86C-4FFE-A528-FBD06E8FB860}"/>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77" name="Text Box 126">
          <a:extLst>
            <a:ext uri="{FF2B5EF4-FFF2-40B4-BE49-F238E27FC236}">
              <a16:creationId xmlns:a16="http://schemas.microsoft.com/office/drawing/2014/main" id="{813D9F32-EB17-44D9-B543-854F8F1F1AA0}"/>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78" name="Text Box 127">
          <a:extLst>
            <a:ext uri="{FF2B5EF4-FFF2-40B4-BE49-F238E27FC236}">
              <a16:creationId xmlns:a16="http://schemas.microsoft.com/office/drawing/2014/main" id="{14C9AB54-0639-4922-B472-D22EE6981BF7}"/>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79" name="Text Box 128">
          <a:extLst>
            <a:ext uri="{FF2B5EF4-FFF2-40B4-BE49-F238E27FC236}">
              <a16:creationId xmlns:a16="http://schemas.microsoft.com/office/drawing/2014/main" id="{4C59FB5B-871A-451A-BD60-4CC2882E61EC}"/>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80" name="Text Box 129">
          <a:extLst>
            <a:ext uri="{FF2B5EF4-FFF2-40B4-BE49-F238E27FC236}">
              <a16:creationId xmlns:a16="http://schemas.microsoft.com/office/drawing/2014/main" id="{3160A3CF-79CA-4718-AE6C-731307650535}"/>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81" name="Text Box 130">
          <a:extLst>
            <a:ext uri="{FF2B5EF4-FFF2-40B4-BE49-F238E27FC236}">
              <a16:creationId xmlns:a16="http://schemas.microsoft.com/office/drawing/2014/main" id="{962E0FB5-B0E6-4B81-8F3A-03B35E02C6E9}"/>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82" name="Text Box 131">
          <a:extLst>
            <a:ext uri="{FF2B5EF4-FFF2-40B4-BE49-F238E27FC236}">
              <a16:creationId xmlns:a16="http://schemas.microsoft.com/office/drawing/2014/main" id="{3A56C4D2-2BDE-485E-87B0-D4DA9BEF082C}"/>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83" name="Text Box 132">
          <a:extLst>
            <a:ext uri="{FF2B5EF4-FFF2-40B4-BE49-F238E27FC236}">
              <a16:creationId xmlns:a16="http://schemas.microsoft.com/office/drawing/2014/main" id="{CD716C18-0CD1-47CE-94B2-1D6BD52CB7B4}"/>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84" name="Text Box 133">
          <a:extLst>
            <a:ext uri="{FF2B5EF4-FFF2-40B4-BE49-F238E27FC236}">
              <a16:creationId xmlns:a16="http://schemas.microsoft.com/office/drawing/2014/main" id="{35672044-D403-485D-9151-41E8B8023612}"/>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85" name="Text Box 134">
          <a:extLst>
            <a:ext uri="{FF2B5EF4-FFF2-40B4-BE49-F238E27FC236}">
              <a16:creationId xmlns:a16="http://schemas.microsoft.com/office/drawing/2014/main" id="{88F3C6D0-2499-43DF-91E5-FADA5187C6DE}"/>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86" name="Text Box 135">
          <a:extLst>
            <a:ext uri="{FF2B5EF4-FFF2-40B4-BE49-F238E27FC236}">
              <a16:creationId xmlns:a16="http://schemas.microsoft.com/office/drawing/2014/main" id="{5E79CCEE-216B-46BB-8DF4-E89EC31636C9}"/>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87" name="Text Box 136">
          <a:extLst>
            <a:ext uri="{FF2B5EF4-FFF2-40B4-BE49-F238E27FC236}">
              <a16:creationId xmlns:a16="http://schemas.microsoft.com/office/drawing/2014/main" id="{055A5991-9998-4068-9F1D-5F6BBD82BF90}"/>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88" name="Text Box 137">
          <a:extLst>
            <a:ext uri="{FF2B5EF4-FFF2-40B4-BE49-F238E27FC236}">
              <a16:creationId xmlns:a16="http://schemas.microsoft.com/office/drawing/2014/main" id="{5F6C8D8B-8327-4D47-8690-D1E03E19509C}"/>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89" name="Text Box 138">
          <a:extLst>
            <a:ext uri="{FF2B5EF4-FFF2-40B4-BE49-F238E27FC236}">
              <a16:creationId xmlns:a16="http://schemas.microsoft.com/office/drawing/2014/main" id="{8C3F84EA-383C-4C82-9133-654E5F9CB369}"/>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90" name="Text Box 139">
          <a:extLst>
            <a:ext uri="{FF2B5EF4-FFF2-40B4-BE49-F238E27FC236}">
              <a16:creationId xmlns:a16="http://schemas.microsoft.com/office/drawing/2014/main" id="{D04453DE-6EF2-4D7C-A1DE-DC2659C0AECF}"/>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91" name="Text Box 140">
          <a:extLst>
            <a:ext uri="{FF2B5EF4-FFF2-40B4-BE49-F238E27FC236}">
              <a16:creationId xmlns:a16="http://schemas.microsoft.com/office/drawing/2014/main" id="{A21391CF-F223-45CF-AA54-8C52610559B3}"/>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92" name="Text Box 141">
          <a:extLst>
            <a:ext uri="{FF2B5EF4-FFF2-40B4-BE49-F238E27FC236}">
              <a16:creationId xmlns:a16="http://schemas.microsoft.com/office/drawing/2014/main" id="{60D0A063-5480-4030-AE05-992A6DC35F9F}"/>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93" name="Text Box 142">
          <a:extLst>
            <a:ext uri="{FF2B5EF4-FFF2-40B4-BE49-F238E27FC236}">
              <a16:creationId xmlns:a16="http://schemas.microsoft.com/office/drawing/2014/main" id="{92A12508-B1AA-41FC-A53F-F0C1444AD273}"/>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94" name="Text Box 143">
          <a:extLst>
            <a:ext uri="{FF2B5EF4-FFF2-40B4-BE49-F238E27FC236}">
              <a16:creationId xmlns:a16="http://schemas.microsoft.com/office/drawing/2014/main" id="{351BB350-4706-4DFE-963D-CF87B222035E}"/>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95" name="Text Box 144">
          <a:extLst>
            <a:ext uri="{FF2B5EF4-FFF2-40B4-BE49-F238E27FC236}">
              <a16:creationId xmlns:a16="http://schemas.microsoft.com/office/drawing/2014/main" id="{10285628-950E-4AD9-915B-B80A70DA2AB9}"/>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96" name="Text Box 145">
          <a:extLst>
            <a:ext uri="{FF2B5EF4-FFF2-40B4-BE49-F238E27FC236}">
              <a16:creationId xmlns:a16="http://schemas.microsoft.com/office/drawing/2014/main" id="{B56033F0-6217-42E6-A5D0-7FC7CAC4ABAE}"/>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97" name="Text Box 146">
          <a:extLst>
            <a:ext uri="{FF2B5EF4-FFF2-40B4-BE49-F238E27FC236}">
              <a16:creationId xmlns:a16="http://schemas.microsoft.com/office/drawing/2014/main" id="{13B75AFE-1A02-4BC5-B8E7-5C96E7E3786C}"/>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98" name="Text Box 147">
          <a:extLst>
            <a:ext uri="{FF2B5EF4-FFF2-40B4-BE49-F238E27FC236}">
              <a16:creationId xmlns:a16="http://schemas.microsoft.com/office/drawing/2014/main" id="{A82D7AE4-E961-4E5A-8132-5566E555F4CC}"/>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699" name="Text Box 148">
          <a:extLst>
            <a:ext uri="{FF2B5EF4-FFF2-40B4-BE49-F238E27FC236}">
              <a16:creationId xmlns:a16="http://schemas.microsoft.com/office/drawing/2014/main" id="{74F99456-6807-4DF3-AE5C-0E0CFA38B3CB}"/>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700" name="Text Box 149">
          <a:extLst>
            <a:ext uri="{FF2B5EF4-FFF2-40B4-BE49-F238E27FC236}">
              <a16:creationId xmlns:a16="http://schemas.microsoft.com/office/drawing/2014/main" id="{83F1BC1B-4F6B-40DE-A4DA-9D905391C946}"/>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701" name="Text Box 150">
          <a:extLst>
            <a:ext uri="{FF2B5EF4-FFF2-40B4-BE49-F238E27FC236}">
              <a16:creationId xmlns:a16="http://schemas.microsoft.com/office/drawing/2014/main" id="{3C7C0F59-7AB3-44B3-B89B-D8821A8EE375}"/>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702" name="Text Box 151">
          <a:extLst>
            <a:ext uri="{FF2B5EF4-FFF2-40B4-BE49-F238E27FC236}">
              <a16:creationId xmlns:a16="http://schemas.microsoft.com/office/drawing/2014/main" id="{4BDC1DC2-90F4-4110-BAB6-0046D3459176}"/>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703" name="Text Box 152">
          <a:extLst>
            <a:ext uri="{FF2B5EF4-FFF2-40B4-BE49-F238E27FC236}">
              <a16:creationId xmlns:a16="http://schemas.microsoft.com/office/drawing/2014/main" id="{C4EDE8A3-E1D6-4651-817F-8BF7009B500F}"/>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704" name="Text Box 153">
          <a:extLst>
            <a:ext uri="{FF2B5EF4-FFF2-40B4-BE49-F238E27FC236}">
              <a16:creationId xmlns:a16="http://schemas.microsoft.com/office/drawing/2014/main" id="{9C287E24-B4F0-4640-8A7C-29A566C0151E}"/>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705" name="Text Box 154">
          <a:extLst>
            <a:ext uri="{FF2B5EF4-FFF2-40B4-BE49-F238E27FC236}">
              <a16:creationId xmlns:a16="http://schemas.microsoft.com/office/drawing/2014/main" id="{BF1B88C6-F41E-4BCF-89FC-8E11FA8D7C8A}"/>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706" name="Text Box 155">
          <a:extLst>
            <a:ext uri="{FF2B5EF4-FFF2-40B4-BE49-F238E27FC236}">
              <a16:creationId xmlns:a16="http://schemas.microsoft.com/office/drawing/2014/main" id="{FF9923A2-5298-404A-AF04-2C566268FFF6}"/>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707" name="Text Box 156">
          <a:extLst>
            <a:ext uri="{FF2B5EF4-FFF2-40B4-BE49-F238E27FC236}">
              <a16:creationId xmlns:a16="http://schemas.microsoft.com/office/drawing/2014/main" id="{CBCED40F-8417-4937-A13C-F47C22874274}"/>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708" name="Text Box 157">
          <a:extLst>
            <a:ext uri="{FF2B5EF4-FFF2-40B4-BE49-F238E27FC236}">
              <a16:creationId xmlns:a16="http://schemas.microsoft.com/office/drawing/2014/main" id="{940F8FBA-CDD9-4979-BBC8-49CED44CC5D9}"/>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662</xdr:row>
      <xdr:rowOff>0</xdr:rowOff>
    </xdr:from>
    <xdr:to>
      <xdr:col>1</xdr:col>
      <xdr:colOff>714375</xdr:colOff>
      <xdr:row>663</xdr:row>
      <xdr:rowOff>49822</xdr:rowOff>
    </xdr:to>
    <xdr:sp macro="" textlink="">
      <xdr:nvSpPr>
        <xdr:cNvPr id="709" name="Text Box 158">
          <a:extLst>
            <a:ext uri="{FF2B5EF4-FFF2-40B4-BE49-F238E27FC236}">
              <a16:creationId xmlns:a16="http://schemas.microsoft.com/office/drawing/2014/main" id="{D73A1A7A-F291-4C82-BC1B-383A6CD9DBF9}"/>
            </a:ext>
          </a:extLst>
        </xdr:cNvPr>
        <xdr:cNvSpPr txBox="1">
          <a:spLocks noChangeArrowheads="1"/>
        </xdr:cNvSpPr>
      </xdr:nvSpPr>
      <xdr:spPr bwMode="auto">
        <a:xfrm>
          <a:off x="1000125" y="204987525"/>
          <a:ext cx="76200" cy="2117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658</xdr:row>
      <xdr:rowOff>0</xdr:rowOff>
    </xdr:from>
    <xdr:to>
      <xdr:col>1</xdr:col>
      <xdr:colOff>76200</xdr:colOff>
      <xdr:row>659</xdr:row>
      <xdr:rowOff>49823</xdr:rowOff>
    </xdr:to>
    <xdr:sp macro="" textlink="">
      <xdr:nvSpPr>
        <xdr:cNvPr id="710" name="Text Box 3">
          <a:extLst>
            <a:ext uri="{FF2B5EF4-FFF2-40B4-BE49-F238E27FC236}">
              <a16:creationId xmlns:a16="http://schemas.microsoft.com/office/drawing/2014/main" id="{9EC05F89-50A2-4A9B-B0CC-B6A29668060E}"/>
            </a:ext>
          </a:extLst>
        </xdr:cNvPr>
        <xdr:cNvSpPr txBox="1">
          <a:spLocks noChangeArrowheads="1"/>
        </xdr:cNvSpPr>
      </xdr:nvSpPr>
      <xdr:spPr bwMode="auto">
        <a:xfrm>
          <a:off x="361950"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11" name="Text Box 3">
          <a:extLst>
            <a:ext uri="{FF2B5EF4-FFF2-40B4-BE49-F238E27FC236}">
              <a16:creationId xmlns:a16="http://schemas.microsoft.com/office/drawing/2014/main" id="{0178CEB9-1D88-40E6-B906-9339F5E3888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12" name="Text Box 4">
          <a:extLst>
            <a:ext uri="{FF2B5EF4-FFF2-40B4-BE49-F238E27FC236}">
              <a16:creationId xmlns:a16="http://schemas.microsoft.com/office/drawing/2014/main" id="{823F33BD-36FA-4DEB-B98A-8D39FF484BE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13" name="Text Box 5">
          <a:extLst>
            <a:ext uri="{FF2B5EF4-FFF2-40B4-BE49-F238E27FC236}">
              <a16:creationId xmlns:a16="http://schemas.microsoft.com/office/drawing/2014/main" id="{0F34BE1E-BF77-4877-B1FA-914001E1A13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14" name="Text Box 6">
          <a:extLst>
            <a:ext uri="{FF2B5EF4-FFF2-40B4-BE49-F238E27FC236}">
              <a16:creationId xmlns:a16="http://schemas.microsoft.com/office/drawing/2014/main" id="{1C491435-96CF-45EA-8E7C-9E23442AC60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15" name="Text Box 7">
          <a:extLst>
            <a:ext uri="{FF2B5EF4-FFF2-40B4-BE49-F238E27FC236}">
              <a16:creationId xmlns:a16="http://schemas.microsoft.com/office/drawing/2014/main" id="{EDAD7185-F778-46C1-8AD7-32701A0BAFD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16" name="Text Box 8">
          <a:extLst>
            <a:ext uri="{FF2B5EF4-FFF2-40B4-BE49-F238E27FC236}">
              <a16:creationId xmlns:a16="http://schemas.microsoft.com/office/drawing/2014/main" id="{CD35629D-0A68-4E8B-8A70-1AB405CCEEA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17" name="Text Box 9">
          <a:extLst>
            <a:ext uri="{FF2B5EF4-FFF2-40B4-BE49-F238E27FC236}">
              <a16:creationId xmlns:a16="http://schemas.microsoft.com/office/drawing/2014/main" id="{FB345166-229D-4A80-9902-AC75C234D24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18" name="Text Box 10">
          <a:extLst>
            <a:ext uri="{FF2B5EF4-FFF2-40B4-BE49-F238E27FC236}">
              <a16:creationId xmlns:a16="http://schemas.microsoft.com/office/drawing/2014/main" id="{DEF2D0DE-3CC5-4D83-BDDB-F0651E3C1C3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19" name="Text Box 11">
          <a:extLst>
            <a:ext uri="{FF2B5EF4-FFF2-40B4-BE49-F238E27FC236}">
              <a16:creationId xmlns:a16="http://schemas.microsoft.com/office/drawing/2014/main" id="{387D6ED2-D696-4B58-956E-6F1DFEAABBC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20" name="Text Box 12">
          <a:extLst>
            <a:ext uri="{FF2B5EF4-FFF2-40B4-BE49-F238E27FC236}">
              <a16:creationId xmlns:a16="http://schemas.microsoft.com/office/drawing/2014/main" id="{0A1FA4A9-E801-4083-997C-CDF11770F4A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21" name="Text Box 13">
          <a:extLst>
            <a:ext uri="{FF2B5EF4-FFF2-40B4-BE49-F238E27FC236}">
              <a16:creationId xmlns:a16="http://schemas.microsoft.com/office/drawing/2014/main" id="{014F6FB1-FA6B-4C3B-A7FD-20E88B55838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22" name="Text Box 14">
          <a:extLst>
            <a:ext uri="{FF2B5EF4-FFF2-40B4-BE49-F238E27FC236}">
              <a16:creationId xmlns:a16="http://schemas.microsoft.com/office/drawing/2014/main" id="{87CF8AC2-E2A1-491D-85CD-8222A20AAB3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23" name="Text Box 35">
          <a:extLst>
            <a:ext uri="{FF2B5EF4-FFF2-40B4-BE49-F238E27FC236}">
              <a16:creationId xmlns:a16="http://schemas.microsoft.com/office/drawing/2014/main" id="{2068E242-0918-4096-BB17-00B727FC146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24" name="Text Box 36">
          <a:extLst>
            <a:ext uri="{FF2B5EF4-FFF2-40B4-BE49-F238E27FC236}">
              <a16:creationId xmlns:a16="http://schemas.microsoft.com/office/drawing/2014/main" id="{E853FFC3-7A43-4E12-8EA9-737E652132D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25" name="Text Box 37">
          <a:extLst>
            <a:ext uri="{FF2B5EF4-FFF2-40B4-BE49-F238E27FC236}">
              <a16:creationId xmlns:a16="http://schemas.microsoft.com/office/drawing/2014/main" id="{32D8CE53-0A62-4D9A-B0D4-86A8E6C845D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26" name="Text Box 38">
          <a:extLst>
            <a:ext uri="{FF2B5EF4-FFF2-40B4-BE49-F238E27FC236}">
              <a16:creationId xmlns:a16="http://schemas.microsoft.com/office/drawing/2014/main" id="{BAE2025C-C2D5-43B9-81B4-BCF4BD14050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27" name="Text Box 39">
          <a:extLst>
            <a:ext uri="{FF2B5EF4-FFF2-40B4-BE49-F238E27FC236}">
              <a16:creationId xmlns:a16="http://schemas.microsoft.com/office/drawing/2014/main" id="{52DCDCA8-ADF6-4485-B0A7-B28A04DA3D5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28" name="Text Box 40">
          <a:extLst>
            <a:ext uri="{FF2B5EF4-FFF2-40B4-BE49-F238E27FC236}">
              <a16:creationId xmlns:a16="http://schemas.microsoft.com/office/drawing/2014/main" id="{B9F19E32-D43C-49E6-ADB4-C008C47D09B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29" name="Text Box 41">
          <a:extLst>
            <a:ext uri="{FF2B5EF4-FFF2-40B4-BE49-F238E27FC236}">
              <a16:creationId xmlns:a16="http://schemas.microsoft.com/office/drawing/2014/main" id="{E4EF08D3-A889-4EDF-A6DB-D5D0BDEEE87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30" name="Text Box 42">
          <a:extLst>
            <a:ext uri="{FF2B5EF4-FFF2-40B4-BE49-F238E27FC236}">
              <a16:creationId xmlns:a16="http://schemas.microsoft.com/office/drawing/2014/main" id="{86D09670-DAA7-4F7A-814E-B5D1406566B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31" name="Text Box 43">
          <a:extLst>
            <a:ext uri="{FF2B5EF4-FFF2-40B4-BE49-F238E27FC236}">
              <a16:creationId xmlns:a16="http://schemas.microsoft.com/office/drawing/2014/main" id="{DB6C5C16-7937-447C-A4CF-89D42802A1C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32" name="Text Box 44">
          <a:extLst>
            <a:ext uri="{FF2B5EF4-FFF2-40B4-BE49-F238E27FC236}">
              <a16:creationId xmlns:a16="http://schemas.microsoft.com/office/drawing/2014/main" id="{5287374F-52EF-4100-AEB3-67FF5B88280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33" name="Text Box 45">
          <a:extLst>
            <a:ext uri="{FF2B5EF4-FFF2-40B4-BE49-F238E27FC236}">
              <a16:creationId xmlns:a16="http://schemas.microsoft.com/office/drawing/2014/main" id="{53FBE37E-65BA-4A94-B7A5-3548C0B0862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34" name="Text Box 46">
          <a:extLst>
            <a:ext uri="{FF2B5EF4-FFF2-40B4-BE49-F238E27FC236}">
              <a16:creationId xmlns:a16="http://schemas.microsoft.com/office/drawing/2014/main" id="{F1E29B92-41FB-4AE6-9175-0D235C3C42A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35" name="Text Box 47">
          <a:extLst>
            <a:ext uri="{FF2B5EF4-FFF2-40B4-BE49-F238E27FC236}">
              <a16:creationId xmlns:a16="http://schemas.microsoft.com/office/drawing/2014/main" id="{A08A6EC1-8395-4B5C-BF96-FC8DD050E4E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36" name="Text Box 48">
          <a:extLst>
            <a:ext uri="{FF2B5EF4-FFF2-40B4-BE49-F238E27FC236}">
              <a16:creationId xmlns:a16="http://schemas.microsoft.com/office/drawing/2014/main" id="{877D803D-FB82-45AC-87D0-2A408655138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37" name="Text Box 49">
          <a:extLst>
            <a:ext uri="{FF2B5EF4-FFF2-40B4-BE49-F238E27FC236}">
              <a16:creationId xmlns:a16="http://schemas.microsoft.com/office/drawing/2014/main" id="{CA0AF23B-3EF3-4BE9-97F3-A2482B502D8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38" name="Text Box 50">
          <a:extLst>
            <a:ext uri="{FF2B5EF4-FFF2-40B4-BE49-F238E27FC236}">
              <a16:creationId xmlns:a16="http://schemas.microsoft.com/office/drawing/2014/main" id="{6D5E1D09-B0B2-4EF5-90EA-10EBAEB3DD9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39" name="Text Box 51">
          <a:extLst>
            <a:ext uri="{FF2B5EF4-FFF2-40B4-BE49-F238E27FC236}">
              <a16:creationId xmlns:a16="http://schemas.microsoft.com/office/drawing/2014/main" id="{565E8FF6-CDE9-46DD-B4A5-43A88BFAE76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40" name="Text Box 52">
          <a:extLst>
            <a:ext uri="{FF2B5EF4-FFF2-40B4-BE49-F238E27FC236}">
              <a16:creationId xmlns:a16="http://schemas.microsoft.com/office/drawing/2014/main" id="{3BB1B155-27DA-45D7-BC5F-9251A0062EE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41" name="Text Box 53">
          <a:extLst>
            <a:ext uri="{FF2B5EF4-FFF2-40B4-BE49-F238E27FC236}">
              <a16:creationId xmlns:a16="http://schemas.microsoft.com/office/drawing/2014/main" id="{7D4F71A6-0569-4AB9-B67A-EB15D483E82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42" name="Text Box 54">
          <a:extLst>
            <a:ext uri="{FF2B5EF4-FFF2-40B4-BE49-F238E27FC236}">
              <a16:creationId xmlns:a16="http://schemas.microsoft.com/office/drawing/2014/main" id="{8A8B553B-F1D3-4F59-BA83-99BDA00B4CE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43" name="Text Box 55">
          <a:extLst>
            <a:ext uri="{FF2B5EF4-FFF2-40B4-BE49-F238E27FC236}">
              <a16:creationId xmlns:a16="http://schemas.microsoft.com/office/drawing/2014/main" id="{5A840600-D636-4C1A-BC0C-838636F0163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44" name="Text Box 56">
          <a:extLst>
            <a:ext uri="{FF2B5EF4-FFF2-40B4-BE49-F238E27FC236}">
              <a16:creationId xmlns:a16="http://schemas.microsoft.com/office/drawing/2014/main" id="{B39E62EF-E6DA-4AAD-9644-198C06A78F4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45" name="Text Box 57">
          <a:extLst>
            <a:ext uri="{FF2B5EF4-FFF2-40B4-BE49-F238E27FC236}">
              <a16:creationId xmlns:a16="http://schemas.microsoft.com/office/drawing/2014/main" id="{ED7EC370-2C75-46D9-A793-FB9CE4C6088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46" name="Text Box 58">
          <a:extLst>
            <a:ext uri="{FF2B5EF4-FFF2-40B4-BE49-F238E27FC236}">
              <a16:creationId xmlns:a16="http://schemas.microsoft.com/office/drawing/2014/main" id="{EE4C1AA0-FEDC-421D-9E61-AD72477C13F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47" name="Text Box 99">
          <a:extLst>
            <a:ext uri="{FF2B5EF4-FFF2-40B4-BE49-F238E27FC236}">
              <a16:creationId xmlns:a16="http://schemas.microsoft.com/office/drawing/2014/main" id="{B407DD84-2FD3-4F33-8B63-D3897200C5C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48" name="Text Box 100">
          <a:extLst>
            <a:ext uri="{FF2B5EF4-FFF2-40B4-BE49-F238E27FC236}">
              <a16:creationId xmlns:a16="http://schemas.microsoft.com/office/drawing/2014/main" id="{181FDF34-1659-46C0-ACA6-003182DE09B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49" name="Text Box 101">
          <a:extLst>
            <a:ext uri="{FF2B5EF4-FFF2-40B4-BE49-F238E27FC236}">
              <a16:creationId xmlns:a16="http://schemas.microsoft.com/office/drawing/2014/main" id="{5EA22BE0-8F55-4E70-AD89-A97A4244296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50" name="Text Box 102">
          <a:extLst>
            <a:ext uri="{FF2B5EF4-FFF2-40B4-BE49-F238E27FC236}">
              <a16:creationId xmlns:a16="http://schemas.microsoft.com/office/drawing/2014/main" id="{BAE08CB2-B0DC-4942-B083-B2BC75C84B9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51" name="Text Box 103">
          <a:extLst>
            <a:ext uri="{FF2B5EF4-FFF2-40B4-BE49-F238E27FC236}">
              <a16:creationId xmlns:a16="http://schemas.microsoft.com/office/drawing/2014/main" id="{CC06B253-F51D-4445-8992-83CF346CC08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52" name="Text Box 104">
          <a:extLst>
            <a:ext uri="{FF2B5EF4-FFF2-40B4-BE49-F238E27FC236}">
              <a16:creationId xmlns:a16="http://schemas.microsoft.com/office/drawing/2014/main" id="{8128AE00-8BC6-4117-83E2-A1ECC3EDA0A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53" name="Text Box 105">
          <a:extLst>
            <a:ext uri="{FF2B5EF4-FFF2-40B4-BE49-F238E27FC236}">
              <a16:creationId xmlns:a16="http://schemas.microsoft.com/office/drawing/2014/main" id="{BF66F608-C7E2-485E-9161-B796438D49F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54" name="Text Box 106">
          <a:extLst>
            <a:ext uri="{FF2B5EF4-FFF2-40B4-BE49-F238E27FC236}">
              <a16:creationId xmlns:a16="http://schemas.microsoft.com/office/drawing/2014/main" id="{B5583D05-8924-43BD-9519-A668B30987C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55" name="Text Box 107">
          <a:extLst>
            <a:ext uri="{FF2B5EF4-FFF2-40B4-BE49-F238E27FC236}">
              <a16:creationId xmlns:a16="http://schemas.microsoft.com/office/drawing/2014/main" id="{DB6732D7-820C-4BF2-8314-431725D34F5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56" name="Text Box 108">
          <a:extLst>
            <a:ext uri="{FF2B5EF4-FFF2-40B4-BE49-F238E27FC236}">
              <a16:creationId xmlns:a16="http://schemas.microsoft.com/office/drawing/2014/main" id="{38ED8744-3AB7-4ECD-A3C2-030EC079400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57" name="Text Box 109">
          <a:extLst>
            <a:ext uri="{FF2B5EF4-FFF2-40B4-BE49-F238E27FC236}">
              <a16:creationId xmlns:a16="http://schemas.microsoft.com/office/drawing/2014/main" id="{0E918AFB-974E-49F4-8B66-9724713134B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58" name="Text Box 110">
          <a:extLst>
            <a:ext uri="{FF2B5EF4-FFF2-40B4-BE49-F238E27FC236}">
              <a16:creationId xmlns:a16="http://schemas.microsoft.com/office/drawing/2014/main" id="{6BB43192-27B0-4A2E-954E-89456DA96A2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59" name="Text Box 111">
          <a:extLst>
            <a:ext uri="{FF2B5EF4-FFF2-40B4-BE49-F238E27FC236}">
              <a16:creationId xmlns:a16="http://schemas.microsoft.com/office/drawing/2014/main" id="{0B6ABADB-293D-4BAF-99E2-D832C3F56B5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60" name="Text Box 112">
          <a:extLst>
            <a:ext uri="{FF2B5EF4-FFF2-40B4-BE49-F238E27FC236}">
              <a16:creationId xmlns:a16="http://schemas.microsoft.com/office/drawing/2014/main" id="{86059188-D2E1-4F93-B10E-01DEA10DE35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61" name="Text Box 113">
          <a:extLst>
            <a:ext uri="{FF2B5EF4-FFF2-40B4-BE49-F238E27FC236}">
              <a16:creationId xmlns:a16="http://schemas.microsoft.com/office/drawing/2014/main" id="{D1727BCF-4809-4A14-B8E6-A9A75DBFBB4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62" name="Text Box 114">
          <a:extLst>
            <a:ext uri="{FF2B5EF4-FFF2-40B4-BE49-F238E27FC236}">
              <a16:creationId xmlns:a16="http://schemas.microsoft.com/office/drawing/2014/main" id="{9B61C76E-9386-44AC-9A8D-C236EB7BBF2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63" name="Text Box 115">
          <a:extLst>
            <a:ext uri="{FF2B5EF4-FFF2-40B4-BE49-F238E27FC236}">
              <a16:creationId xmlns:a16="http://schemas.microsoft.com/office/drawing/2014/main" id="{520F52FF-2558-41E7-8C0F-BC10A1024FE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64" name="Text Box 116">
          <a:extLst>
            <a:ext uri="{FF2B5EF4-FFF2-40B4-BE49-F238E27FC236}">
              <a16:creationId xmlns:a16="http://schemas.microsoft.com/office/drawing/2014/main" id="{6A541DA5-7805-42E4-8FB6-D6D81049968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65" name="Text Box 117">
          <a:extLst>
            <a:ext uri="{FF2B5EF4-FFF2-40B4-BE49-F238E27FC236}">
              <a16:creationId xmlns:a16="http://schemas.microsoft.com/office/drawing/2014/main" id="{62EB4841-FDB0-4140-AFDB-FE1B1C13C49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66" name="Text Box 118">
          <a:extLst>
            <a:ext uri="{FF2B5EF4-FFF2-40B4-BE49-F238E27FC236}">
              <a16:creationId xmlns:a16="http://schemas.microsoft.com/office/drawing/2014/main" id="{EF4FB585-20AD-46E2-9638-097C64D1545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67" name="Text Box 119">
          <a:extLst>
            <a:ext uri="{FF2B5EF4-FFF2-40B4-BE49-F238E27FC236}">
              <a16:creationId xmlns:a16="http://schemas.microsoft.com/office/drawing/2014/main" id="{606FC870-2575-4846-836E-100FDD3BBAE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68" name="Text Box 120">
          <a:extLst>
            <a:ext uri="{FF2B5EF4-FFF2-40B4-BE49-F238E27FC236}">
              <a16:creationId xmlns:a16="http://schemas.microsoft.com/office/drawing/2014/main" id="{1367AFA6-E7AF-46BB-A961-4AF81774986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69" name="Text Box 121">
          <a:extLst>
            <a:ext uri="{FF2B5EF4-FFF2-40B4-BE49-F238E27FC236}">
              <a16:creationId xmlns:a16="http://schemas.microsoft.com/office/drawing/2014/main" id="{B3CD4F6B-B47F-41C7-8F98-1C2769C805E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70" name="Text Box 122">
          <a:extLst>
            <a:ext uri="{FF2B5EF4-FFF2-40B4-BE49-F238E27FC236}">
              <a16:creationId xmlns:a16="http://schemas.microsoft.com/office/drawing/2014/main" id="{FB9B0575-F1FB-47D6-BBD4-91AF68131B1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71" name="Text Box 123">
          <a:extLst>
            <a:ext uri="{FF2B5EF4-FFF2-40B4-BE49-F238E27FC236}">
              <a16:creationId xmlns:a16="http://schemas.microsoft.com/office/drawing/2014/main" id="{EC523482-9D23-469C-BAB9-DC4A85E6315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72" name="Text Box 124">
          <a:extLst>
            <a:ext uri="{FF2B5EF4-FFF2-40B4-BE49-F238E27FC236}">
              <a16:creationId xmlns:a16="http://schemas.microsoft.com/office/drawing/2014/main" id="{CBCF8EEC-D921-42B2-8E47-9400FF95140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73" name="Text Box 125">
          <a:extLst>
            <a:ext uri="{FF2B5EF4-FFF2-40B4-BE49-F238E27FC236}">
              <a16:creationId xmlns:a16="http://schemas.microsoft.com/office/drawing/2014/main" id="{641F185D-C6F6-4EC0-BD3F-8D8671D9D3D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74" name="Text Box 126">
          <a:extLst>
            <a:ext uri="{FF2B5EF4-FFF2-40B4-BE49-F238E27FC236}">
              <a16:creationId xmlns:a16="http://schemas.microsoft.com/office/drawing/2014/main" id="{637069C1-5A45-4157-8A08-EC8CD965DE9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75" name="Text Box 127">
          <a:extLst>
            <a:ext uri="{FF2B5EF4-FFF2-40B4-BE49-F238E27FC236}">
              <a16:creationId xmlns:a16="http://schemas.microsoft.com/office/drawing/2014/main" id="{0AF5EFE5-7572-409B-A3AF-430AE69FA6F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76" name="Text Box 128">
          <a:extLst>
            <a:ext uri="{FF2B5EF4-FFF2-40B4-BE49-F238E27FC236}">
              <a16:creationId xmlns:a16="http://schemas.microsoft.com/office/drawing/2014/main" id="{A43226F0-0797-40A0-9639-3D6F6EB76C2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77" name="Text Box 129">
          <a:extLst>
            <a:ext uri="{FF2B5EF4-FFF2-40B4-BE49-F238E27FC236}">
              <a16:creationId xmlns:a16="http://schemas.microsoft.com/office/drawing/2014/main" id="{6A9E8990-4C93-4027-AA70-DF7F4477524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78" name="Text Box 130">
          <a:extLst>
            <a:ext uri="{FF2B5EF4-FFF2-40B4-BE49-F238E27FC236}">
              <a16:creationId xmlns:a16="http://schemas.microsoft.com/office/drawing/2014/main" id="{CC8127D9-7F0E-4FAC-A7E7-2B26110E043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79" name="Text Box 131">
          <a:extLst>
            <a:ext uri="{FF2B5EF4-FFF2-40B4-BE49-F238E27FC236}">
              <a16:creationId xmlns:a16="http://schemas.microsoft.com/office/drawing/2014/main" id="{1A0CBF51-7855-46AF-ADE5-335F4795AEE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80" name="Text Box 132">
          <a:extLst>
            <a:ext uri="{FF2B5EF4-FFF2-40B4-BE49-F238E27FC236}">
              <a16:creationId xmlns:a16="http://schemas.microsoft.com/office/drawing/2014/main" id="{3E49DF84-6D7A-4CBC-AB9B-FA6ABEEE893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81" name="Text Box 133">
          <a:extLst>
            <a:ext uri="{FF2B5EF4-FFF2-40B4-BE49-F238E27FC236}">
              <a16:creationId xmlns:a16="http://schemas.microsoft.com/office/drawing/2014/main" id="{43304F4D-861E-4E72-978B-D46FE7A22A8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82" name="Text Box 134">
          <a:extLst>
            <a:ext uri="{FF2B5EF4-FFF2-40B4-BE49-F238E27FC236}">
              <a16:creationId xmlns:a16="http://schemas.microsoft.com/office/drawing/2014/main" id="{7237CF1A-5C3C-49A7-8415-C8BFC3A30E3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83" name="Text Box 135">
          <a:extLst>
            <a:ext uri="{FF2B5EF4-FFF2-40B4-BE49-F238E27FC236}">
              <a16:creationId xmlns:a16="http://schemas.microsoft.com/office/drawing/2014/main" id="{CBF133AB-6081-4BE2-AB99-A47123D2F29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84" name="Text Box 136">
          <a:extLst>
            <a:ext uri="{FF2B5EF4-FFF2-40B4-BE49-F238E27FC236}">
              <a16:creationId xmlns:a16="http://schemas.microsoft.com/office/drawing/2014/main" id="{7CADE97A-8898-4E7B-ADCA-4879CBDF7A6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85" name="Text Box 137">
          <a:extLst>
            <a:ext uri="{FF2B5EF4-FFF2-40B4-BE49-F238E27FC236}">
              <a16:creationId xmlns:a16="http://schemas.microsoft.com/office/drawing/2014/main" id="{F3B093BF-9B98-4BFD-8B4B-C1643E20619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86" name="Text Box 138">
          <a:extLst>
            <a:ext uri="{FF2B5EF4-FFF2-40B4-BE49-F238E27FC236}">
              <a16:creationId xmlns:a16="http://schemas.microsoft.com/office/drawing/2014/main" id="{454E7CEB-3C73-415C-A68A-D33574AD9E0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87" name="Text Box 139">
          <a:extLst>
            <a:ext uri="{FF2B5EF4-FFF2-40B4-BE49-F238E27FC236}">
              <a16:creationId xmlns:a16="http://schemas.microsoft.com/office/drawing/2014/main" id="{FA206C88-7E75-40A7-97B8-14A35DFC594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88" name="Text Box 140">
          <a:extLst>
            <a:ext uri="{FF2B5EF4-FFF2-40B4-BE49-F238E27FC236}">
              <a16:creationId xmlns:a16="http://schemas.microsoft.com/office/drawing/2014/main" id="{AB574675-5C65-4FE1-AC14-712DA67E68F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89" name="Text Box 141">
          <a:extLst>
            <a:ext uri="{FF2B5EF4-FFF2-40B4-BE49-F238E27FC236}">
              <a16:creationId xmlns:a16="http://schemas.microsoft.com/office/drawing/2014/main" id="{511AA3BF-72A8-4202-9C91-AA4C4481F3E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90" name="Text Box 142">
          <a:extLst>
            <a:ext uri="{FF2B5EF4-FFF2-40B4-BE49-F238E27FC236}">
              <a16:creationId xmlns:a16="http://schemas.microsoft.com/office/drawing/2014/main" id="{E2ABAAE5-99E6-4142-90DD-B97F8AB7BF8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91" name="Text Box 143">
          <a:extLst>
            <a:ext uri="{FF2B5EF4-FFF2-40B4-BE49-F238E27FC236}">
              <a16:creationId xmlns:a16="http://schemas.microsoft.com/office/drawing/2014/main" id="{6C5A4156-E4FB-4B8A-B721-066ACCFE0E4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92" name="Text Box 144">
          <a:extLst>
            <a:ext uri="{FF2B5EF4-FFF2-40B4-BE49-F238E27FC236}">
              <a16:creationId xmlns:a16="http://schemas.microsoft.com/office/drawing/2014/main" id="{97634EA8-BBAE-45C4-8DF1-84A95F986F5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93" name="Text Box 145">
          <a:extLst>
            <a:ext uri="{FF2B5EF4-FFF2-40B4-BE49-F238E27FC236}">
              <a16:creationId xmlns:a16="http://schemas.microsoft.com/office/drawing/2014/main" id="{358ED40A-8B7B-471D-A630-6C189F58288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94" name="Text Box 146">
          <a:extLst>
            <a:ext uri="{FF2B5EF4-FFF2-40B4-BE49-F238E27FC236}">
              <a16:creationId xmlns:a16="http://schemas.microsoft.com/office/drawing/2014/main" id="{2485C738-356D-4F88-BBBF-DFFD999A5DC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95" name="Text Box 147">
          <a:extLst>
            <a:ext uri="{FF2B5EF4-FFF2-40B4-BE49-F238E27FC236}">
              <a16:creationId xmlns:a16="http://schemas.microsoft.com/office/drawing/2014/main" id="{78525C2C-8195-43B2-B292-1DEB1048B8E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96" name="Text Box 148">
          <a:extLst>
            <a:ext uri="{FF2B5EF4-FFF2-40B4-BE49-F238E27FC236}">
              <a16:creationId xmlns:a16="http://schemas.microsoft.com/office/drawing/2014/main" id="{A61EDF96-00DA-42D6-924F-DBA592B2190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97" name="Text Box 149">
          <a:extLst>
            <a:ext uri="{FF2B5EF4-FFF2-40B4-BE49-F238E27FC236}">
              <a16:creationId xmlns:a16="http://schemas.microsoft.com/office/drawing/2014/main" id="{DD722B9A-5ECE-443B-8D04-24B0D59F693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98" name="Text Box 150">
          <a:extLst>
            <a:ext uri="{FF2B5EF4-FFF2-40B4-BE49-F238E27FC236}">
              <a16:creationId xmlns:a16="http://schemas.microsoft.com/office/drawing/2014/main" id="{CB7E2757-5BA5-4ECB-9EA8-08DA1613A2F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799" name="Text Box 151">
          <a:extLst>
            <a:ext uri="{FF2B5EF4-FFF2-40B4-BE49-F238E27FC236}">
              <a16:creationId xmlns:a16="http://schemas.microsoft.com/office/drawing/2014/main" id="{59553C42-4E17-4B19-9782-03EE9E1EA68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00" name="Text Box 152">
          <a:extLst>
            <a:ext uri="{FF2B5EF4-FFF2-40B4-BE49-F238E27FC236}">
              <a16:creationId xmlns:a16="http://schemas.microsoft.com/office/drawing/2014/main" id="{E074B7D8-4760-4EBE-98BF-1C588D67807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01" name="Text Box 153">
          <a:extLst>
            <a:ext uri="{FF2B5EF4-FFF2-40B4-BE49-F238E27FC236}">
              <a16:creationId xmlns:a16="http://schemas.microsoft.com/office/drawing/2014/main" id="{C459B765-7DEB-4330-AFB8-9A5A9951112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02" name="Text Box 154">
          <a:extLst>
            <a:ext uri="{FF2B5EF4-FFF2-40B4-BE49-F238E27FC236}">
              <a16:creationId xmlns:a16="http://schemas.microsoft.com/office/drawing/2014/main" id="{FD956977-EBF0-4935-A339-D4252052401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03" name="Text Box 155">
          <a:extLst>
            <a:ext uri="{FF2B5EF4-FFF2-40B4-BE49-F238E27FC236}">
              <a16:creationId xmlns:a16="http://schemas.microsoft.com/office/drawing/2014/main" id="{767B6A4E-78FB-41E3-9EC6-52297C9633C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04" name="Text Box 156">
          <a:extLst>
            <a:ext uri="{FF2B5EF4-FFF2-40B4-BE49-F238E27FC236}">
              <a16:creationId xmlns:a16="http://schemas.microsoft.com/office/drawing/2014/main" id="{EA0F868C-BEFB-48E3-8508-8EF06AD6F12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05" name="Text Box 157">
          <a:extLst>
            <a:ext uri="{FF2B5EF4-FFF2-40B4-BE49-F238E27FC236}">
              <a16:creationId xmlns:a16="http://schemas.microsoft.com/office/drawing/2014/main" id="{0301338E-7F84-4E8D-A503-00B711DD904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06" name="Text Box 158">
          <a:extLst>
            <a:ext uri="{FF2B5EF4-FFF2-40B4-BE49-F238E27FC236}">
              <a16:creationId xmlns:a16="http://schemas.microsoft.com/office/drawing/2014/main" id="{650E5DCD-9E77-421D-B7C5-42B4BDD44C3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07" name="Text Box 3">
          <a:extLst>
            <a:ext uri="{FF2B5EF4-FFF2-40B4-BE49-F238E27FC236}">
              <a16:creationId xmlns:a16="http://schemas.microsoft.com/office/drawing/2014/main" id="{66FB1BCF-04BB-4949-A4B7-CB492784C0C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08" name="Text Box 4">
          <a:extLst>
            <a:ext uri="{FF2B5EF4-FFF2-40B4-BE49-F238E27FC236}">
              <a16:creationId xmlns:a16="http://schemas.microsoft.com/office/drawing/2014/main" id="{3BDF942A-2D64-4E06-835C-FACE00DED5A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09" name="Text Box 5">
          <a:extLst>
            <a:ext uri="{FF2B5EF4-FFF2-40B4-BE49-F238E27FC236}">
              <a16:creationId xmlns:a16="http://schemas.microsoft.com/office/drawing/2014/main" id="{3EE4B6E6-5B58-46BE-A4B8-95C097BACAE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10" name="Text Box 6">
          <a:extLst>
            <a:ext uri="{FF2B5EF4-FFF2-40B4-BE49-F238E27FC236}">
              <a16:creationId xmlns:a16="http://schemas.microsoft.com/office/drawing/2014/main" id="{4C25174A-4307-45A2-9C44-D4CAC09188A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11" name="Text Box 7">
          <a:extLst>
            <a:ext uri="{FF2B5EF4-FFF2-40B4-BE49-F238E27FC236}">
              <a16:creationId xmlns:a16="http://schemas.microsoft.com/office/drawing/2014/main" id="{66B7BAA7-1EF5-45A8-96C8-1337524FD6D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12" name="Text Box 8">
          <a:extLst>
            <a:ext uri="{FF2B5EF4-FFF2-40B4-BE49-F238E27FC236}">
              <a16:creationId xmlns:a16="http://schemas.microsoft.com/office/drawing/2014/main" id="{0AE88F51-0E82-4277-8C55-614F6C06432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13" name="Text Box 9">
          <a:extLst>
            <a:ext uri="{FF2B5EF4-FFF2-40B4-BE49-F238E27FC236}">
              <a16:creationId xmlns:a16="http://schemas.microsoft.com/office/drawing/2014/main" id="{A54A6847-E366-4734-9B34-0DEB8DFAEE3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14" name="Text Box 10">
          <a:extLst>
            <a:ext uri="{FF2B5EF4-FFF2-40B4-BE49-F238E27FC236}">
              <a16:creationId xmlns:a16="http://schemas.microsoft.com/office/drawing/2014/main" id="{FA019F51-120D-415F-95FE-1A72353C4BD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15" name="Text Box 11">
          <a:extLst>
            <a:ext uri="{FF2B5EF4-FFF2-40B4-BE49-F238E27FC236}">
              <a16:creationId xmlns:a16="http://schemas.microsoft.com/office/drawing/2014/main" id="{AC4AACE7-FCAB-47BF-BDAE-ACADD7956CF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16" name="Text Box 12">
          <a:extLst>
            <a:ext uri="{FF2B5EF4-FFF2-40B4-BE49-F238E27FC236}">
              <a16:creationId xmlns:a16="http://schemas.microsoft.com/office/drawing/2014/main" id="{82AC813C-49FF-4885-9B2F-2669C112739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17" name="Text Box 13">
          <a:extLst>
            <a:ext uri="{FF2B5EF4-FFF2-40B4-BE49-F238E27FC236}">
              <a16:creationId xmlns:a16="http://schemas.microsoft.com/office/drawing/2014/main" id="{7F77EE8D-E8ED-415E-BD83-E6136B56335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18" name="Text Box 14">
          <a:extLst>
            <a:ext uri="{FF2B5EF4-FFF2-40B4-BE49-F238E27FC236}">
              <a16:creationId xmlns:a16="http://schemas.microsoft.com/office/drawing/2014/main" id="{D0C4566C-95B9-46BA-9531-4D09F2E9F41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19" name="Text Box 35">
          <a:extLst>
            <a:ext uri="{FF2B5EF4-FFF2-40B4-BE49-F238E27FC236}">
              <a16:creationId xmlns:a16="http://schemas.microsoft.com/office/drawing/2014/main" id="{B1A7CDCF-7B4B-4DC5-A0F0-FECFF109C3C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20" name="Text Box 36">
          <a:extLst>
            <a:ext uri="{FF2B5EF4-FFF2-40B4-BE49-F238E27FC236}">
              <a16:creationId xmlns:a16="http://schemas.microsoft.com/office/drawing/2014/main" id="{17E63768-C085-4C29-9C6F-80E8A8135D4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21" name="Text Box 37">
          <a:extLst>
            <a:ext uri="{FF2B5EF4-FFF2-40B4-BE49-F238E27FC236}">
              <a16:creationId xmlns:a16="http://schemas.microsoft.com/office/drawing/2014/main" id="{E2628179-90A7-489A-812F-43B4421E79D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22" name="Text Box 38">
          <a:extLst>
            <a:ext uri="{FF2B5EF4-FFF2-40B4-BE49-F238E27FC236}">
              <a16:creationId xmlns:a16="http://schemas.microsoft.com/office/drawing/2014/main" id="{E4C761DE-6496-4857-B95B-E77E4A7DC22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23" name="Text Box 39">
          <a:extLst>
            <a:ext uri="{FF2B5EF4-FFF2-40B4-BE49-F238E27FC236}">
              <a16:creationId xmlns:a16="http://schemas.microsoft.com/office/drawing/2014/main" id="{4D67C183-270F-473D-B468-2D413EF52A9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24" name="Text Box 40">
          <a:extLst>
            <a:ext uri="{FF2B5EF4-FFF2-40B4-BE49-F238E27FC236}">
              <a16:creationId xmlns:a16="http://schemas.microsoft.com/office/drawing/2014/main" id="{2C8138D7-64FF-4271-AC55-DCCE68DF8D3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25" name="Text Box 41">
          <a:extLst>
            <a:ext uri="{FF2B5EF4-FFF2-40B4-BE49-F238E27FC236}">
              <a16:creationId xmlns:a16="http://schemas.microsoft.com/office/drawing/2014/main" id="{0D749963-61C8-4389-9C19-15FE7FB8B94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26" name="Text Box 42">
          <a:extLst>
            <a:ext uri="{FF2B5EF4-FFF2-40B4-BE49-F238E27FC236}">
              <a16:creationId xmlns:a16="http://schemas.microsoft.com/office/drawing/2014/main" id="{9DF7EB3E-8909-4B56-A6C6-4F848123809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27" name="Text Box 43">
          <a:extLst>
            <a:ext uri="{FF2B5EF4-FFF2-40B4-BE49-F238E27FC236}">
              <a16:creationId xmlns:a16="http://schemas.microsoft.com/office/drawing/2014/main" id="{F5115519-B49A-428F-AE2B-2FE22F21E06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28" name="Text Box 44">
          <a:extLst>
            <a:ext uri="{FF2B5EF4-FFF2-40B4-BE49-F238E27FC236}">
              <a16:creationId xmlns:a16="http://schemas.microsoft.com/office/drawing/2014/main" id="{AA0A2244-DBEB-41D7-9648-31B9AE0C957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29" name="Text Box 45">
          <a:extLst>
            <a:ext uri="{FF2B5EF4-FFF2-40B4-BE49-F238E27FC236}">
              <a16:creationId xmlns:a16="http://schemas.microsoft.com/office/drawing/2014/main" id="{C7A6AF7A-E3DC-400A-AD84-3E6AB88D97F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30" name="Text Box 46">
          <a:extLst>
            <a:ext uri="{FF2B5EF4-FFF2-40B4-BE49-F238E27FC236}">
              <a16:creationId xmlns:a16="http://schemas.microsoft.com/office/drawing/2014/main" id="{69A2EFAC-6BD7-4381-866C-E18BE6700A4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31" name="Text Box 47">
          <a:extLst>
            <a:ext uri="{FF2B5EF4-FFF2-40B4-BE49-F238E27FC236}">
              <a16:creationId xmlns:a16="http://schemas.microsoft.com/office/drawing/2014/main" id="{12D5CFE7-16E8-4685-A22D-5B9AFCAC5FC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32" name="Text Box 48">
          <a:extLst>
            <a:ext uri="{FF2B5EF4-FFF2-40B4-BE49-F238E27FC236}">
              <a16:creationId xmlns:a16="http://schemas.microsoft.com/office/drawing/2014/main" id="{BC051BF0-6E29-4EBC-9746-3E89998C007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33" name="Text Box 49">
          <a:extLst>
            <a:ext uri="{FF2B5EF4-FFF2-40B4-BE49-F238E27FC236}">
              <a16:creationId xmlns:a16="http://schemas.microsoft.com/office/drawing/2014/main" id="{8C57A523-EC06-4990-A53C-5144D4FD5E9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34" name="Text Box 50">
          <a:extLst>
            <a:ext uri="{FF2B5EF4-FFF2-40B4-BE49-F238E27FC236}">
              <a16:creationId xmlns:a16="http://schemas.microsoft.com/office/drawing/2014/main" id="{EF610EC7-B379-48B8-8FF4-10EBA733A0F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35" name="Text Box 51">
          <a:extLst>
            <a:ext uri="{FF2B5EF4-FFF2-40B4-BE49-F238E27FC236}">
              <a16:creationId xmlns:a16="http://schemas.microsoft.com/office/drawing/2014/main" id="{6DDA2AAA-1A3A-4F25-A511-07DE3E5D256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36" name="Text Box 52">
          <a:extLst>
            <a:ext uri="{FF2B5EF4-FFF2-40B4-BE49-F238E27FC236}">
              <a16:creationId xmlns:a16="http://schemas.microsoft.com/office/drawing/2014/main" id="{4F458339-EBCE-4A5F-A0A4-A67BA8475A9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37" name="Text Box 53">
          <a:extLst>
            <a:ext uri="{FF2B5EF4-FFF2-40B4-BE49-F238E27FC236}">
              <a16:creationId xmlns:a16="http://schemas.microsoft.com/office/drawing/2014/main" id="{04234B3A-6D2C-4341-B83A-4A4D6C31636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38" name="Text Box 54">
          <a:extLst>
            <a:ext uri="{FF2B5EF4-FFF2-40B4-BE49-F238E27FC236}">
              <a16:creationId xmlns:a16="http://schemas.microsoft.com/office/drawing/2014/main" id="{C02CAC83-89D6-44FA-8F76-AA419554D76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39" name="Text Box 55">
          <a:extLst>
            <a:ext uri="{FF2B5EF4-FFF2-40B4-BE49-F238E27FC236}">
              <a16:creationId xmlns:a16="http://schemas.microsoft.com/office/drawing/2014/main" id="{8F47FA38-D4B7-4179-BBE2-D0312730383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40" name="Text Box 56">
          <a:extLst>
            <a:ext uri="{FF2B5EF4-FFF2-40B4-BE49-F238E27FC236}">
              <a16:creationId xmlns:a16="http://schemas.microsoft.com/office/drawing/2014/main" id="{FFA18E47-2365-4281-B781-A7B476D1FF5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41" name="Text Box 57">
          <a:extLst>
            <a:ext uri="{FF2B5EF4-FFF2-40B4-BE49-F238E27FC236}">
              <a16:creationId xmlns:a16="http://schemas.microsoft.com/office/drawing/2014/main" id="{99EA7C34-7458-45BE-A940-7D34168CA19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42" name="Text Box 58">
          <a:extLst>
            <a:ext uri="{FF2B5EF4-FFF2-40B4-BE49-F238E27FC236}">
              <a16:creationId xmlns:a16="http://schemas.microsoft.com/office/drawing/2014/main" id="{AA8CDAE5-7721-4417-9C70-A883F2293CC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43" name="Text Box 99">
          <a:extLst>
            <a:ext uri="{FF2B5EF4-FFF2-40B4-BE49-F238E27FC236}">
              <a16:creationId xmlns:a16="http://schemas.microsoft.com/office/drawing/2014/main" id="{5EF4282F-9997-47E7-A3DC-878FA13191C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44" name="Text Box 100">
          <a:extLst>
            <a:ext uri="{FF2B5EF4-FFF2-40B4-BE49-F238E27FC236}">
              <a16:creationId xmlns:a16="http://schemas.microsoft.com/office/drawing/2014/main" id="{4A00E99A-B170-42AA-907D-34176810FBF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45" name="Text Box 101">
          <a:extLst>
            <a:ext uri="{FF2B5EF4-FFF2-40B4-BE49-F238E27FC236}">
              <a16:creationId xmlns:a16="http://schemas.microsoft.com/office/drawing/2014/main" id="{D24F4594-E8AC-458F-B259-159198EB163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46" name="Text Box 102">
          <a:extLst>
            <a:ext uri="{FF2B5EF4-FFF2-40B4-BE49-F238E27FC236}">
              <a16:creationId xmlns:a16="http://schemas.microsoft.com/office/drawing/2014/main" id="{D219A098-54D4-4FB9-99B4-CA19224A8F2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47" name="Text Box 103">
          <a:extLst>
            <a:ext uri="{FF2B5EF4-FFF2-40B4-BE49-F238E27FC236}">
              <a16:creationId xmlns:a16="http://schemas.microsoft.com/office/drawing/2014/main" id="{CAC63C2C-A4A2-4F37-9FF1-43324A76624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48" name="Text Box 104">
          <a:extLst>
            <a:ext uri="{FF2B5EF4-FFF2-40B4-BE49-F238E27FC236}">
              <a16:creationId xmlns:a16="http://schemas.microsoft.com/office/drawing/2014/main" id="{41D5928F-FD33-40F9-8A12-CD10847BD75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49" name="Text Box 105">
          <a:extLst>
            <a:ext uri="{FF2B5EF4-FFF2-40B4-BE49-F238E27FC236}">
              <a16:creationId xmlns:a16="http://schemas.microsoft.com/office/drawing/2014/main" id="{9FB61D2B-C5DF-4343-9CAF-4C050ADE1E4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50" name="Text Box 106">
          <a:extLst>
            <a:ext uri="{FF2B5EF4-FFF2-40B4-BE49-F238E27FC236}">
              <a16:creationId xmlns:a16="http://schemas.microsoft.com/office/drawing/2014/main" id="{C0ED6262-B315-44B4-B3B9-FA6A108654D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51" name="Text Box 107">
          <a:extLst>
            <a:ext uri="{FF2B5EF4-FFF2-40B4-BE49-F238E27FC236}">
              <a16:creationId xmlns:a16="http://schemas.microsoft.com/office/drawing/2014/main" id="{D9F2F8D5-95A9-4854-A358-3E63B4BE154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52" name="Text Box 108">
          <a:extLst>
            <a:ext uri="{FF2B5EF4-FFF2-40B4-BE49-F238E27FC236}">
              <a16:creationId xmlns:a16="http://schemas.microsoft.com/office/drawing/2014/main" id="{55AA3272-0E3A-4CD0-AF31-F21D987F586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53" name="Text Box 109">
          <a:extLst>
            <a:ext uri="{FF2B5EF4-FFF2-40B4-BE49-F238E27FC236}">
              <a16:creationId xmlns:a16="http://schemas.microsoft.com/office/drawing/2014/main" id="{FC7C4566-35DE-4767-93A4-71983C95681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54" name="Text Box 110">
          <a:extLst>
            <a:ext uri="{FF2B5EF4-FFF2-40B4-BE49-F238E27FC236}">
              <a16:creationId xmlns:a16="http://schemas.microsoft.com/office/drawing/2014/main" id="{B845597E-6313-4D8D-BF14-493719085B7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55" name="Text Box 111">
          <a:extLst>
            <a:ext uri="{FF2B5EF4-FFF2-40B4-BE49-F238E27FC236}">
              <a16:creationId xmlns:a16="http://schemas.microsoft.com/office/drawing/2014/main" id="{44BA2D6C-5792-48AF-908F-1D615A04515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56" name="Text Box 112">
          <a:extLst>
            <a:ext uri="{FF2B5EF4-FFF2-40B4-BE49-F238E27FC236}">
              <a16:creationId xmlns:a16="http://schemas.microsoft.com/office/drawing/2014/main" id="{2AD19D9C-24BE-4F06-B16D-7980504B8A0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57" name="Text Box 113">
          <a:extLst>
            <a:ext uri="{FF2B5EF4-FFF2-40B4-BE49-F238E27FC236}">
              <a16:creationId xmlns:a16="http://schemas.microsoft.com/office/drawing/2014/main" id="{5A995751-65AC-45BF-B645-6931D0D0AB8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58" name="Text Box 114">
          <a:extLst>
            <a:ext uri="{FF2B5EF4-FFF2-40B4-BE49-F238E27FC236}">
              <a16:creationId xmlns:a16="http://schemas.microsoft.com/office/drawing/2014/main" id="{824DA60A-294C-41CE-A33F-F711DAEA703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59" name="Text Box 115">
          <a:extLst>
            <a:ext uri="{FF2B5EF4-FFF2-40B4-BE49-F238E27FC236}">
              <a16:creationId xmlns:a16="http://schemas.microsoft.com/office/drawing/2014/main" id="{52076DDD-24D0-45A5-A105-7723278BA5D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60" name="Text Box 116">
          <a:extLst>
            <a:ext uri="{FF2B5EF4-FFF2-40B4-BE49-F238E27FC236}">
              <a16:creationId xmlns:a16="http://schemas.microsoft.com/office/drawing/2014/main" id="{651B9099-B223-4CA6-9C6D-0F1340E882B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61" name="Text Box 117">
          <a:extLst>
            <a:ext uri="{FF2B5EF4-FFF2-40B4-BE49-F238E27FC236}">
              <a16:creationId xmlns:a16="http://schemas.microsoft.com/office/drawing/2014/main" id="{1D6A9CBC-078A-4019-84D4-05B28B19600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62" name="Text Box 118">
          <a:extLst>
            <a:ext uri="{FF2B5EF4-FFF2-40B4-BE49-F238E27FC236}">
              <a16:creationId xmlns:a16="http://schemas.microsoft.com/office/drawing/2014/main" id="{DF21061B-096A-45CA-BC49-D4C1E17E82C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63" name="Text Box 119">
          <a:extLst>
            <a:ext uri="{FF2B5EF4-FFF2-40B4-BE49-F238E27FC236}">
              <a16:creationId xmlns:a16="http://schemas.microsoft.com/office/drawing/2014/main" id="{B31A1F50-B135-45A5-9302-1B6A1B6C21F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64" name="Text Box 120">
          <a:extLst>
            <a:ext uri="{FF2B5EF4-FFF2-40B4-BE49-F238E27FC236}">
              <a16:creationId xmlns:a16="http://schemas.microsoft.com/office/drawing/2014/main" id="{CEF43497-FE38-49A8-BA7A-23D7C262683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65" name="Text Box 121">
          <a:extLst>
            <a:ext uri="{FF2B5EF4-FFF2-40B4-BE49-F238E27FC236}">
              <a16:creationId xmlns:a16="http://schemas.microsoft.com/office/drawing/2014/main" id="{346D8175-03A9-4D54-94F5-B830FAC406F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66" name="Text Box 122">
          <a:extLst>
            <a:ext uri="{FF2B5EF4-FFF2-40B4-BE49-F238E27FC236}">
              <a16:creationId xmlns:a16="http://schemas.microsoft.com/office/drawing/2014/main" id="{38450301-2F0A-40FB-B1D0-1DE0EC3434B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67" name="Text Box 123">
          <a:extLst>
            <a:ext uri="{FF2B5EF4-FFF2-40B4-BE49-F238E27FC236}">
              <a16:creationId xmlns:a16="http://schemas.microsoft.com/office/drawing/2014/main" id="{51632C7C-9710-4AB6-8E49-4571E332867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68" name="Text Box 124">
          <a:extLst>
            <a:ext uri="{FF2B5EF4-FFF2-40B4-BE49-F238E27FC236}">
              <a16:creationId xmlns:a16="http://schemas.microsoft.com/office/drawing/2014/main" id="{D3B170E6-0168-4B2E-9EFE-ED42778AA5A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69" name="Text Box 125">
          <a:extLst>
            <a:ext uri="{FF2B5EF4-FFF2-40B4-BE49-F238E27FC236}">
              <a16:creationId xmlns:a16="http://schemas.microsoft.com/office/drawing/2014/main" id="{D1261260-57EC-4D39-BF21-65C9C7DE956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70" name="Text Box 126">
          <a:extLst>
            <a:ext uri="{FF2B5EF4-FFF2-40B4-BE49-F238E27FC236}">
              <a16:creationId xmlns:a16="http://schemas.microsoft.com/office/drawing/2014/main" id="{74BE8664-0AFE-4B63-8086-7F991915164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71" name="Text Box 127">
          <a:extLst>
            <a:ext uri="{FF2B5EF4-FFF2-40B4-BE49-F238E27FC236}">
              <a16:creationId xmlns:a16="http://schemas.microsoft.com/office/drawing/2014/main" id="{7A9819B1-2B78-4BD2-9211-0E550C2F70C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72" name="Text Box 128">
          <a:extLst>
            <a:ext uri="{FF2B5EF4-FFF2-40B4-BE49-F238E27FC236}">
              <a16:creationId xmlns:a16="http://schemas.microsoft.com/office/drawing/2014/main" id="{0A469275-47D4-40F7-8507-24352AC5B8D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73" name="Text Box 129">
          <a:extLst>
            <a:ext uri="{FF2B5EF4-FFF2-40B4-BE49-F238E27FC236}">
              <a16:creationId xmlns:a16="http://schemas.microsoft.com/office/drawing/2014/main" id="{D463ACC8-6D50-4618-95D8-6ECE56661B3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74" name="Text Box 130">
          <a:extLst>
            <a:ext uri="{FF2B5EF4-FFF2-40B4-BE49-F238E27FC236}">
              <a16:creationId xmlns:a16="http://schemas.microsoft.com/office/drawing/2014/main" id="{AFA1B6C2-6EBE-42E1-B28D-11183741B0E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75" name="Text Box 131">
          <a:extLst>
            <a:ext uri="{FF2B5EF4-FFF2-40B4-BE49-F238E27FC236}">
              <a16:creationId xmlns:a16="http://schemas.microsoft.com/office/drawing/2014/main" id="{DD0DD88E-6644-48B9-80CE-C6200B1B59D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76" name="Text Box 132">
          <a:extLst>
            <a:ext uri="{FF2B5EF4-FFF2-40B4-BE49-F238E27FC236}">
              <a16:creationId xmlns:a16="http://schemas.microsoft.com/office/drawing/2014/main" id="{C5367296-A05B-4E6B-84F1-3E8E718A1B4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77" name="Text Box 133">
          <a:extLst>
            <a:ext uri="{FF2B5EF4-FFF2-40B4-BE49-F238E27FC236}">
              <a16:creationId xmlns:a16="http://schemas.microsoft.com/office/drawing/2014/main" id="{9D7216ED-8E90-484C-A12D-B32F433F01C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78" name="Text Box 134">
          <a:extLst>
            <a:ext uri="{FF2B5EF4-FFF2-40B4-BE49-F238E27FC236}">
              <a16:creationId xmlns:a16="http://schemas.microsoft.com/office/drawing/2014/main" id="{1743054D-C7F0-444C-A70B-95AE969ADBF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79" name="Text Box 135">
          <a:extLst>
            <a:ext uri="{FF2B5EF4-FFF2-40B4-BE49-F238E27FC236}">
              <a16:creationId xmlns:a16="http://schemas.microsoft.com/office/drawing/2014/main" id="{4BD32591-DCED-420B-9D7E-6547FFAE35C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80" name="Text Box 136">
          <a:extLst>
            <a:ext uri="{FF2B5EF4-FFF2-40B4-BE49-F238E27FC236}">
              <a16:creationId xmlns:a16="http://schemas.microsoft.com/office/drawing/2014/main" id="{68F57329-AFD8-4573-8EFD-54C666ED18B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81" name="Text Box 137">
          <a:extLst>
            <a:ext uri="{FF2B5EF4-FFF2-40B4-BE49-F238E27FC236}">
              <a16:creationId xmlns:a16="http://schemas.microsoft.com/office/drawing/2014/main" id="{6BEB281D-E8EE-4B82-B45D-7571942AB3F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82" name="Text Box 138">
          <a:extLst>
            <a:ext uri="{FF2B5EF4-FFF2-40B4-BE49-F238E27FC236}">
              <a16:creationId xmlns:a16="http://schemas.microsoft.com/office/drawing/2014/main" id="{27DB460F-7FB8-47BF-A4E9-F708E1D7D67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83" name="Text Box 139">
          <a:extLst>
            <a:ext uri="{FF2B5EF4-FFF2-40B4-BE49-F238E27FC236}">
              <a16:creationId xmlns:a16="http://schemas.microsoft.com/office/drawing/2014/main" id="{766AD1B5-C8D1-4BFF-9F0C-6E1B0163F8A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84" name="Text Box 140">
          <a:extLst>
            <a:ext uri="{FF2B5EF4-FFF2-40B4-BE49-F238E27FC236}">
              <a16:creationId xmlns:a16="http://schemas.microsoft.com/office/drawing/2014/main" id="{34B077DF-1C24-4F5C-803E-1C38C1A820C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85" name="Text Box 141">
          <a:extLst>
            <a:ext uri="{FF2B5EF4-FFF2-40B4-BE49-F238E27FC236}">
              <a16:creationId xmlns:a16="http://schemas.microsoft.com/office/drawing/2014/main" id="{1330FD42-CA3C-4128-A8EC-72DC64FE0AB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86" name="Text Box 142">
          <a:extLst>
            <a:ext uri="{FF2B5EF4-FFF2-40B4-BE49-F238E27FC236}">
              <a16:creationId xmlns:a16="http://schemas.microsoft.com/office/drawing/2014/main" id="{13A99FA7-6BFE-4760-B576-DB919DFAB71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87" name="Text Box 143">
          <a:extLst>
            <a:ext uri="{FF2B5EF4-FFF2-40B4-BE49-F238E27FC236}">
              <a16:creationId xmlns:a16="http://schemas.microsoft.com/office/drawing/2014/main" id="{F6A47241-8FDB-4E5B-AC63-7567BF2E4EF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88" name="Text Box 144">
          <a:extLst>
            <a:ext uri="{FF2B5EF4-FFF2-40B4-BE49-F238E27FC236}">
              <a16:creationId xmlns:a16="http://schemas.microsoft.com/office/drawing/2014/main" id="{689BE2A5-FD4F-4B1B-9E9F-379352AE6B7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89" name="Text Box 145">
          <a:extLst>
            <a:ext uri="{FF2B5EF4-FFF2-40B4-BE49-F238E27FC236}">
              <a16:creationId xmlns:a16="http://schemas.microsoft.com/office/drawing/2014/main" id="{81BC6433-9E71-4B16-80C4-BF2F0FDE107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90" name="Text Box 146">
          <a:extLst>
            <a:ext uri="{FF2B5EF4-FFF2-40B4-BE49-F238E27FC236}">
              <a16:creationId xmlns:a16="http://schemas.microsoft.com/office/drawing/2014/main" id="{8BFDCF02-F7B3-4DBD-921C-D6EE795B2DA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91" name="Text Box 147">
          <a:extLst>
            <a:ext uri="{FF2B5EF4-FFF2-40B4-BE49-F238E27FC236}">
              <a16:creationId xmlns:a16="http://schemas.microsoft.com/office/drawing/2014/main" id="{F7EF49FA-DAB8-40EE-BBA5-EAB9C115705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92" name="Text Box 148">
          <a:extLst>
            <a:ext uri="{FF2B5EF4-FFF2-40B4-BE49-F238E27FC236}">
              <a16:creationId xmlns:a16="http://schemas.microsoft.com/office/drawing/2014/main" id="{9B78BA6D-1701-4D4C-8E7B-F0311331833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93" name="Text Box 149">
          <a:extLst>
            <a:ext uri="{FF2B5EF4-FFF2-40B4-BE49-F238E27FC236}">
              <a16:creationId xmlns:a16="http://schemas.microsoft.com/office/drawing/2014/main" id="{29EA90A5-3CF1-415F-AFBC-CD793CBF2A1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94" name="Text Box 150">
          <a:extLst>
            <a:ext uri="{FF2B5EF4-FFF2-40B4-BE49-F238E27FC236}">
              <a16:creationId xmlns:a16="http://schemas.microsoft.com/office/drawing/2014/main" id="{2E601270-AD92-4788-A803-E3FE1F3AFB7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95" name="Text Box 151">
          <a:extLst>
            <a:ext uri="{FF2B5EF4-FFF2-40B4-BE49-F238E27FC236}">
              <a16:creationId xmlns:a16="http://schemas.microsoft.com/office/drawing/2014/main" id="{D8E1B671-38D1-4666-B877-CD798F79E7C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96" name="Text Box 152">
          <a:extLst>
            <a:ext uri="{FF2B5EF4-FFF2-40B4-BE49-F238E27FC236}">
              <a16:creationId xmlns:a16="http://schemas.microsoft.com/office/drawing/2014/main" id="{07B0BE16-9127-472C-B55A-3B9610B1A17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97" name="Text Box 153">
          <a:extLst>
            <a:ext uri="{FF2B5EF4-FFF2-40B4-BE49-F238E27FC236}">
              <a16:creationId xmlns:a16="http://schemas.microsoft.com/office/drawing/2014/main" id="{9C5F416A-98C5-4C36-80C4-A6E5FD732BA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98" name="Text Box 154">
          <a:extLst>
            <a:ext uri="{FF2B5EF4-FFF2-40B4-BE49-F238E27FC236}">
              <a16:creationId xmlns:a16="http://schemas.microsoft.com/office/drawing/2014/main" id="{A19456F1-F738-4D49-AC04-AC2B85C3A9E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899" name="Text Box 155">
          <a:extLst>
            <a:ext uri="{FF2B5EF4-FFF2-40B4-BE49-F238E27FC236}">
              <a16:creationId xmlns:a16="http://schemas.microsoft.com/office/drawing/2014/main" id="{0E6D0E56-F8F7-4B5B-91FB-42A2C4DDA28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00" name="Text Box 156">
          <a:extLst>
            <a:ext uri="{FF2B5EF4-FFF2-40B4-BE49-F238E27FC236}">
              <a16:creationId xmlns:a16="http://schemas.microsoft.com/office/drawing/2014/main" id="{AB35EB74-CA8A-4483-A215-D96BDEAB09E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01" name="Text Box 157">
          <a:extLst>
            <a:ext uri="{FF2B5EF4-FFF2-40B4-BE49-F238E27FC236}">
              <a16:creationId xmlns:a16="http://schemas.microsoft.com/office/drawing/2014/main" id="{1B03D4DD-B5E5-44BF-92D5-5824DCB1693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02" name="Text Box 158">
          <a:extLst>
            <a:ext uri="{FF2B5EF4-FFF2-40B4-BE49-F238E27FC236}">
              <a16:creationId xmlns:a16="http://schemas.microsoft.com/office/drawing/2014/main" id="{5EC67500-C1FB-4594-A0CE-407A1AF479D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03" name="Text Box 3">
          <a:extLst>
            <a:ext uri="{FF2B5EF4-FFF2-40B4-BE49-F238E27FC236}">
              <a16:creationId xmlns:a16="http://schemas.microsoft.com/office/drawing/2014/main" id="{580DE87D-E1A6-4FA4-A294-CDF556CA9E3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04" name="Text Box 4">
          <a:extLst>
            <a:ext uri="{FF2B5EF4-FFF2-40B4-BE49-F238E27FC236}">
              <a16:creationId xmlns:a16="http://schemas.microsoft.com/office/drawing/2014/main" id="{3B581C24-8B7B-4572-9421-A950F84D289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05" name="Text Box 5">
          <a:extLst>
            <a:ext uri="{FF2B5EF4-FFF2-40B4-BE49-F238E27FC236}">
              <a16:creationId xmlns:a16="http://schemas.microsoft.com/office/drawing/2014/main" id="{434EC6BE-E54C-4359-B7F5-A1A4A0BE44A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06" name="Text Box 6">
          <a:extLst>
            <a:ext uri="{FF2B5EF4-FFF2-40B4-BE49-F238E27FC236}">
              <a16:creationId xmlns:a16="http://schemas.microsoft.com/office/drawing/2014/main" id="{06403241-BFAB-44D1-A252-4948661EC39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07" name="Text Box 7">
          <a:extLst>
            <a:ext uri="{FF2B5EF4-FFF2-40B4-BE49-F238E27FC236}">
              <a16:creationId xmlns:a16="http://schemas.microsoft.com/office/drawing/2014/main" id="{0CF6E3DA-8F68-430D-8B2D-3AD3614516C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08" name="Text Box 8">
          <a:extLst>
            <a:ext uri="{FF2B5EF4-FFF2-40B4-BE49-F238E27FC236}">
              <a16:creationId xmlns:a16="http://schemas.microsoft.com/office/drawing/2014/main" id="{B432145C-04A7-420E-9A9A-861ACF7C2C4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09" name="Text Box 9">
          <a:extLst>
            <a:ext uri="{FF2B5EF4-FFF2-40B4-BE49-F238E27FC236}">
              <a16:creationId xmlns:a16="http://schemas.microsoft.com/office/drawing/2014/main" id="{F7D65B7F-4EDC-4422-8C32-CD2251D23FF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10" name="Text Box 10">
          <a:extLst>
            <a:ext uri="{FF2B5EF4-FFF2-40B4-BE49-F238E27FC236}">
              <a16:creationId xmlns:a16="http://schemas.microsoft.com/office/drawing/2014/main" id="{6BE0D2E3-A940-4A12-AAAB-9107ABAEE1E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11" name="Text Box 11">
          <a:extLst>
            <a:ext uri="{FF2B5EF4-FFF2-40B4-BE49-F238E27FC236}">
              <a16:creationId xmlns:a16="http://schemas.microsoft.com/office/drawing/2014/main" id="{383510B5-32FF-470D-B297-D6F2AA69584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12" name="Text Box 12">
          <a:extLst>
            <a:ext uri="{FF2B5EF4-FFF2-40B4-BE49-F238E27FC236}">
              <a16:creationId xmlns:a16="http://schemas.microsoft.com/office/drawing/2014/main" id="{BB86D072-F9B7-4888-BF09-426212C7571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13" name="Text Box 13">
          <a:extLst>
            <a:ext uri="{FF2B5EF4-FFF2-40B4-BE49-F238E27FC236}">
              <a16:creationId xmlns:a16="http://schemas.microsoft.com/office/drawing/2014/main" id="{EE20F3F6-5FD1-4E02-9DC9-B7F3748B3C8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14" name="Text Box 14">
          <a:extLst>
            <a:ext uri="{FF2B5EF4-FFF2-40B4-BE49-F238E27FC236}">
              <a16:creationId xmlns:a16="http://schemas.microsoft.com/office/drawing/2014/main" id="{5D8074AA-10CD-458A-A1EF-722E3B4727E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15" name="Text Box 35">
          <a:extLst>
            <a:ext uri="{FF2B5EF4-FFF2-40B4-BE49-F238E27FC236}">
              <a16:creationId xmlns:a16="http://schemas.microsoft.com/office/drawing/2014/main" id="{27F61FCA-01A8-4304-BDDE-10C8E198D31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16" name="Text Box 36">
          <a:extLst>
            <a:ext uri="{FF2B5EF4-FFF2-40B4-BE49-F238E27FC236}">
              <a16:creationId xmlns:a16="http://schemas.microsoft.com/office/drawing/2014/main" id="{4718DBB1-9485-425D-A46F-86A2EEB79FA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17" name="Text Box 37">
          <a:extLst>
            <a:ext uri="{FF2B5EF4-FFF2-40B4-BE49-F238E27FC236}">
              <a16:creationId xmlns:a16="http://schemas.microsoft.com/office/drawing/2014/main" id="{EF60AB7E-02BF-45FA-BEDA-5A5AEEC7B08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18" name="Text Box 38">
          <a:extLst>
            <a:ext uri="{FF2B5EF4-FFF2-40B4-BE49-F238E27FC236}">
              <a16:creationId xmlns:a16="http://schemas.microsoft.com/office/drawing/2014/main" id="{01F44E7B-6AF3-4927-A28E-2AE579776DB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19" name="Text Box 39">
          <a:extLst>
            <a:ext uri="{FF2B5EF4-FFF2-40B4-BE49-F238E27FC236}">
              <a16:creationId xmlns:a16="http://schemas.microsoft.com/office/drawing/2014/main" id="{F550A201-F974-4D75-9CBA-9C129461F4C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20" name="Text Box 40">
          <a:extLst>
            <a:ext uri="{FF2B5EF4-FFF2-40B4-BE49-F238E27FC236}">
              <a16:creationId xmlns:a16="http://schemas.microsoft.com/office/drawing/2014/main" id="{8AF60680-DF43-4EA7-AF1C-044B42C005E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21" name="Text Box 41">
          <a:extLst>
            <a:ext uri="{FF2B5EF4-FFF2-40B4-BE49-F238E27FC236}">
              <a16:creationId xmlns:a16="http://schemas.microsoft.com/office/drawing/2014/main" id="{8A30CF49-37BD-4253-84D3-A912086D360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22" name="Text Box 42">
          <a:extLst>
            <a:ext uri="{FF2B5EF4-FFF2-40B4-BE49-F238E27FC236}">
              <a16:creationId xmlns:a16="http://schemas.microsoft.com/office/drawing/2014/main" id="{61CADD9A-6B97-4423-A63F-EE6E8853A92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23" name="Text Box 43">
          <a:extLst>
            <a:ext uri="{FF2B5EF4-FFF2-40B4-BE49-F238E27FC236}">
              <a16:creationId xmlns:a16="http://schemas.microsoft.com/office/drawing/2014/main" id="{E63B6D0B-96A8-49AF-8526-1E6EC74E025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24" name="Text Box 44">
          <a:extLst>
            <a:ext uri="{FF2B5EF4-FFF2-40B4-BE49-F238E27FC236}">
              <a16:creationId xmlns:a16="http://schemas.microsoft.com/office/drawing/2014/main" id="{1689E4B0-66DA-4FD3-8784-1FA6ECF4181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25" name="Text Box 45">
          <a:extLst>
            <a:ext uri="{FF2B5EF4-FFF2-40B4-BE49-F238E27FC236}">
              <a16:creationId xmlns:a16="http://schemas.microsoft.com/office/drawing/2014/main" id="{44D503EA-F9FB-485D-B5DE-69FC54B64E9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26" name="Text Box 46">
          <a:extLst>
            <a:ext uri="{FF2B5EF4-FFF2-40B4-BE49-F238E27FC236}">
              <a16:creationId xmlns:a16="http://schemas.microsoft.com/office/drawing/2014/main" id="{166A6702-91FC-4941-83F3-EA1696C8BB2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27" name="Text Box 47">
          <a:extLst>
            <a:ext uri="{FF2B5EF4-FFF2-40B4-BE49-F238E27FC236}">
              <a16:creationId xmlns:a16="http://schemas.microsoft.com/office/drawing/2014/main" id="{2BEB8141-28AB-43C6-A150-F846C8367BF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28" name="Text Box 48">
          <a:extLst>
            <a:ext uri="{FF2B5EF4-FFF2-40B4-BE49-F238E27FC236}">
              <a16:creationId xmlns:a16="http://schemas.microsoft.com/office/drawing/2014/main" id="{EAED942D-304E-4FFA-88A6-A8F9D04A87B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29" name="Text Box 49">
          <a:extLst>
            <a:ext uri="{FF2B5EF4-FFF2-40B4-BE49-F238E27FC236}">
              <a16:creationId xmlns:a16="http://schemas.microsoft.com/office/drawing/2014/main" id="{6FA193F5-976D-42A6-B3A4-61AFE29D020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30" name="Text Box 50">
          <a:extLst>
            <a:ext uri="{FF2B5EF4-FFF2-40B4-BE49-F238E27FC236}">
              <a16:creationId xmlns:a16="http://schemas.microsoft.com/office/drawing/2014/main" id="{1A64AFE1-ED50-4DF9-8F42-546ADB4A2EB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31" name="Text Box 51">
          <a:extLst>
            <a:ext uri="{FF2B5EF4-FFF2-40B4-BE49-F238E27FC236}">
              <a16:creationId xmlns:a16="http://schemas.microsoft.com/office/drawing/2014/main" id="{4EBDBF75-55F6-494D-AF5E-E2B9AE4F390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32" name="Text Box 52">
          <a:extLst>
            <a:ext uri="{FF2B5EF4-FFF2-40B4-BE49-F238E27FC236}">
              <a16:creationId xmlns:a16="http://schemas.microsoft.com/office/drawing/2014/main" id="{6DB07F8C-2023-42E5-8848-FC3F70EC467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33" name="Text Box 53">
          <a:extLst>
            <a:ext uri="{FF2B5EF4-FFF2-40B4-BE49-F238E27FC236}">
              <a16:creationId xmlns:a16="http://schemas.microsoft.com/office/drawing/2014/main" id="{B9EAB859-C7FF-42E5-8849-CF8F27E2AA2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34" name="Text Box 54">
          <a:extLst>
            <a:ext uri="{FF2B5EF4-FFF2-40B4-BE49-F238E27FC236}">
              <a16:creationId xmlns:a16="http://schemas.microsoft.com/office/drawing/2014/main" id="{C9F6BEC3-8F4D-4BAB-AEFB-72ED2DD167F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35" name="Text Box 55">
          <a:extLst>
            <a:ext uri="{FF2B5EF4-FFF2-40B4-BE49-F238E27FC236}">
              <a16:creationId xmlns:a16="http://schemas.microsoft.com/office/drawing/2014/main" id="{4C0692AD-8D74-4683-BE93-C36831D6E0A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36" name="Text Box 56">
          <a:extLst>
            <a:ext uri="{FF2B5EF4-FFF2-40B4-BE49-F238E27FC236}">
              <a16:creationId xmlns:a16="http://schemas.microsoft.com/office/drawing/2014/main" id="{9A73DB9A-AD24-4457-9EE7-36CFC094F0B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37" name="Text Box 57">
          <a:extLst>
            <a:ext uri="{FF2B5EF4-FFF2-40B4-BE49-F238E27FC236}">
              <a16:creationId xmlns:a16="http://schemas.microsoft.com/office/drawing/2014/main" id="{3406BA1C-AAC0-44FB-8D48-1F3D00375F9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38" name="Text Box 58">
          <a:extLst>
            <a:ext uri="{FF2B5EF4-FFF2-40B4-BE49-F238E27FC236}">
              <a16:creationId xmlns:a16="http://schemas.microsoft.com/office/drawing/2014/main" id="{5D02B865-1611-4699-BF3E-FBCFE8CE049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39" name="Text Box 99">
          <a:extLst>
            <a:ext uri="{FF2B5EF4-FFF2-40B4-BE49-F238E27FC236}">
              <a16:creationId xmlns:a16="http://schemas.microsoft.com/office/drawing/2014/main" id="{6F39D8D8-BFFA-4AB7-8ABC-4291C45DCBA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40" name="Text Box 100">
          <a:extLst>
            <a:ext uri="{FF2B5EF4-FFF2-40B4-BE49-F238E27FC236}">
              <a16:creationId xmlns:a16="http://schemas.microsoft.com/office/drawing/2014/main" id="{A8D77752-9BB8-46CC-BC97-7B34A22DC41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41" name="Text Box 101">
          <a:extLst>
            <a:ext uri="{FF2B5EF4-FFF2-40B4-BE49-F238E27FC236}">
              <a16:creationId xmlns:a16="http://schemas.microsoft.com/office/drawing/2014/main" id="{720B5D65-91DD-430B-99C4-0292A303A58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42" name="Text Box 102">
          <a:extLst>
            <a:ext uri="{FF2B5EF4-FFF2-40B4-BE49-F238E27FC236}">
              <a16:creationId xmlns:a16="http://schemas.microsoft.com/office/drawing/2014/main" id="{505C5231-41EC-415B-A1F0-B2AF7473359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43" name="Text Box 103">
          <a:extLst>
            <a:ext uri="{FF2B5EF4-FFF2-40B4-BE49-F238E27FC236}">
              <a16:creationId xmlns:a16="http://schemas.microsoft.com/office/drawing/2014/main" id="{1F74A852-EA57-4FC5-BCAE-7E194139059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44" name="Text Box 104">
          <a:extLst>
            <a:ext uri="{FF2B5EF4-FFF2-40B4-BE49-F238E27FC236}">
              <a16:creationId xmlns:a16="http://schemas.microsoft.com/office/drawing/2014/main" id="{9830AFA2-CFBE-449B-A508-F095849EE6D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45" name="Text Box 105">
          <a:extLst>
            <a:ext uri="{FF2B5EF4-FFF2-40B4-BE49-F238E27FC236}">
              <a16:creationId xmlns:a16="http://schemas.microsoft.com/office/drawing/2014/main" id="{2EF78659-DB94-48A2-991B-077F026F899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46" name="Text Box 106">
          <a:extLst>
            <a:ext uri="{FF2B5EF4-FFF2-40B4-BE49-F238E27FC236}">
              <a16:creationId xmlns:a16="http://schemas.microsoft.com/office/drawing/2014/main" id="{F0FE8FBE-1FEC-46E9-A833-1A80833B58B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47" name="Text Box 107">
          <a:extLst>
            <a:ext uri="{FF2B5EF4-FFF2-40B4-BE49-F238E27FC236}">
              <a16:creationId xmlns:a16="http://schemas.microsoft.com/office/drawing/2014/main" id="{294B5ADB-D49C-4497-B267-FB843A8F12B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48" name="Text Box 108">
          <a:extLst>
            <a:ext uri="{FF2B5EF4-FFF2-40B4-BE49-F238E27FC236}">
              <a16:creationId xmlns:a16="http://schemas.microsoft.com/office/drawing/2014/main" id="{BDF5AF43-AA3A-41FD-8D2B-112A011498A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49" name="Text Box 109">
          <a:extLst>
            <a:ext uri="{FF2B5EF4-FFF2-40B4-BE49-F238E27FC236}">
              <a16:creationId xmlns:a16="http://schemas.microsoft.com/office/drawing/2014/main" id="{FE04C1DE-A689-4DF0-BF01-6282EB8DE68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50" name="Text Box 110">
          <a:extLst>
            <a:ext uri="{FF2B5EF4-FFF2-40B4-BE49-F238E27FC236}">
              <a16:creationId xmlns:a16="http://schemas.microsoft.com/office/drawing/2014/main" id="{A2841011-ACFB-499C-910C-94992062FD3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51" name="Text Box 111">
          <a:extLst>
            <a:ext uri="{FF2B5EF4-FFF2-40B4-BE49-F238E27FC236}">
              <a16:creationId xmlns:a16="http://schemas.microsoft.com/office/drawing/2014/main" id="{E30BD14B-EC62-49CC-A6E8-0BA2D77ED4D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52" name="Text Box 112">
          <a:extLst>
            <a:ext uri="{FF2B5EF4-FFF2-40B4-BE49-F238E27FC236}">
              <a16:creationId xmlns:a16="http://schemas.microsoft.com/office/drawing/2014/main" id="{372CAD6E-FCAD-4092-B61A-3DF6DEE362E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53" name="Text Box 113">
          <a:extLst>
            <a:ext uri="{FF2B5EF4-FFF2-40B4-BE49-F238E27FC236}">
              <a16:creationId xmlns:a16="http://schemas.microsoft.com/office/drawing/2014/main" id="{2DAB4541-D699-4408-9029-E23E2ACFC08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54" name="Text Box 114">
          <a:extLst>
            <a:ext uri="{FF2B5EF4-FFF2-40B4-BE49-F238E27FC236}">
              <a16:creationId xmlns:a16="http://schemas.microsoft.com/office/drawing/2014/main" id="{22F7F732-8F09-41C5-BDF4-5DC200FCF25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55" name="Text Box 115">
          <a:extLst>
            <a:ext uri="{FF2B5EF4-FFF2-40B4-BE49-F238E27FC236}">
              <a16:creationId xmlns:a16="http://schemas.microsoft.com/office/drawing/2014/main" id="{AA3ECB74-B856-4175-A281-33DC55A400D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56" name="Text Box 116">
          <a:extLst>
            <a:ext uri="{FF2B5EF4-FFF2-40B4-BE49-F238E27FC236}">
              <a16:creationId xmlns:a16="http://schemas.microsoft.com/office/drawing/2014/main" id="{DCB530FD-0544-4393-9E58-E4BDE37F402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57" name="Text Box 117">
          <a:extLst>
            <a:ext uri="{FF2B5EF4-FFF2-40B4-BE49-F238E27FC236}">
              <a16:creationId xmlns:a16="http://schemas.microsoft.com/office/drawing/2014/main" id="{5C04FFA0-EC61-4A72-B3C8-DEA28858FFD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58" name="Text Box 118">
          <a:extLst>
            <a:ext uri="{FF2B5EF4-FFF2-40B4-BE49-F238E27FC236}">
              <a16:creationId xmlns:a16="http://schemas.microsoft.com/office/drawing/2014/main" id="{231AC63A-A253-4A83-B58A-EE23A9B7D9A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59" name="Text Box 119">
          <a:extLst>
            <a:ext uri="{FF2B5EF4-FFF2-40B4-BE49-F238E27FC236}">
              <a16:creationId xmlns:a16="http://schemas.microsoft.com/office/drawing/2014/main" id="{DECC3C49-50C5-4A6A-90DC-A4A2D999E7F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60" name="Text Box 120">
          <a:extLst>
            <a:ext uri="{FF2B5EF4-FFF2-40B4-BE49-F238E27FC236}">
              <a16:creationId xmlns:a16="http://schemas.microsoft.com/office/drawing/2014/main" id="{02B469AD-7502-4F74-A973-51B508E97AE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61" name="Text Box 121">
          <a:extLst>
            <a:ext uri="{FF2B5EF4-FFF2-40B4-BE49-F238E27FC236}">
              <a16:creationId xmlns:a16="http://schemas.microsoft.com/office/drawing/2014/main" id="{67474F73-7326-457A-9396-E5058003939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62" name="Text Box 122">
          <a:extLst>
            <a:ext uri="{FF2B5EF4-FFF2-40B4-BE49-F238E27FC236}">
              <a16:creationId xmlns:a16="http://schemas.microsoft.com/office/drawing/2014/main" id="{4CD92E5C-ACA8-495E-BCDB-356BCDDCE58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63" name="Text Box 123">
          <a:extLst>
            <a:ext uri="{FF2B5EF4-FFF2-40B4-BE49-F238E27FC236}">
              <a16:creationId xmlns:a16="http://schemas.microsoft.com/office/drawing/2014/main" id="{C9BC4521-D8F2-4D4F-9428-6FA9CAD8DB8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64" name="Text Box 124">
          <a:extLst>
            <a:ext uri="{FF2B5EF4-FFF2-40B4-BE49-F238E27FC236}">
              <a16:creationId xmlns:a16="http://schemas.microsoft.com/office/drawing/2014/main" id="{43FF76C4-91FA-4A40-90BA-0513D6F9BE2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65" name="Text Box 125">
          <a:extLst>
            <a:ext uri="{FF2B5EF4-FFF2-40B4-BE49-F238E27FC236}">
              <a16:creationId xmlns:a16="http://schemas.microsoft.com/office/drawing/2014/main" id="{E3A81E1B-6629-435D-8D23-630476C128B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66" name="Text Box 126">
          <a:extLst>
            <a:ext uri="{FF2B5EF4-FFF2-40B4-BE49-F238E27FC236}">
              <a16:creationId xmlns:a16="http://schemas.microsoft.com/office/drawing/2014/main" id="{304569D0-EB1C-4E95-8450-01816227CB9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67" name="Text Box 127">
          <a:extLst>
            <a:ext uri="{FF2B5EF4-FFF2-40B4-BE49-F238E27FC236}">
              <a16:creationId xmlns:a16="http://schemas.microsoft.com/office/drawing/2014/main" id="{1E5B7089-5B87-4EA6-9146-EE67DC313EE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68" name="Text Box 128">
          <a:extLst>
            <a:ext uri="{FF2B5EF4-FFF2-40B4-BE49-F238E27FC236}">
              <a16:creationId xmlns:a16="http://schemas.microsoft.com/office/drawing/2014/main" id="{D672876A-FFD6-4D4D-BE58-4DCCB9F3C92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69" name="Text Box 129">
          <a:extLst>
            <a:ext uri="{FF2B5EF4-FFF2-40B4-BE49-F238E27FC236}">
              <a16:creationId xmlns:a16="http://schemas.microsoft.com/office/drawing/2014/main" id="{DE6545FE-7BEF-4729-8393-79C21B27E79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70" name="Text Box 130">
          <a:extLst>
            <a:ext uri="{FF2B5EF4-FFF2-40B4-BE49-F238E27FC236}">
              <a16:creationId xmlns:a16="http://schemas.microsoft.com/office/drawing/2014/main" id="{A5C2F9E0-32C1-4306-B086-EDE6BB0ACDF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71" name="Text Box 131">
          <a:extLst>
            <a:ext uri="{FF2B5EF4-FFF2-40B4-BE49-F238E27FC236}">
              <a16:creationId xmlns:a16="http://schemas.microsoft.com/office/drawing/2014/main" id="{7A2087E5-4187-4375-90EC-2BA8FD637E9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72" name="Text Box 132">
          <a:extLst>
            <a:ext uri="{FF2B5EF4-FFF2-40B4-BE49-F238E27FC236}">
              <a16:creationId xmlns:a16="http://schemas.microsoft.com/office/drawing/2014/main" id="{D1ED845F-83AA-4F56-B3ED-2B8B1E141DA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73" name="Text Box 133">
          <a:extLst>
            <a:ext uri="{FF2B5EF4-FFF2-40B4-BE49-F238E27FC236}">
              <a16:creationId xmlns:a16="http://schemas.microsoft.com/office/drawing/2014/main" id="{28CCCFB8-2AAE-4013-AB93-151A92841EF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74" name="Text Box 134">
          <a:extLst>
            <a:ext uri="{FF2B5EF4-FFF2-40B4-BE49-F238E27FC236}">
              <a16:creationId xmlns:a16="http://schemas.microsoft.com/office/drawing/2014/main" id="{401F4DA7-9B2B-4C9B-870A-0A36AF46270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75" name="Text Box 135">
          <a:extLst>
            <a:ext uri="{FF2B5EF4-FFF2-40B4-BE49-F238E27FC236}">
              <a16:creationId xmlns:a16="http://schemas.microsoft.com/office/drawing/2014/main" id="{5D90EED8-80A8-432A-A950-999EAAE54AE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76" name="Text Box 136">
          <a:extLst>
            <a:ext uri="{FF2B5EF4-FFF2-40B4-BE49-F238E27FC236}">
              <a16:creationId xmlns:a16="http://schemas.microsoft.com/office/drawing/2014/main" id="{90507778-22C0-4B81-9DB7-F96D998B8DF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77" name="Text Box 137">
          <a:extLst>
            <a:ext uri="{FF2B5EF4-FFF2-40B4-BE49-F238E27FC236}">
              <a16:creationId xmlns:a16="http://schemas.microsoft.com/office/drawing/2014/main" id="{26F30269-7B74-4557-8536-79A1329CA0A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78" name="Text Box 138">
          <a:extLst>
            <a:ext uri="{FF2B5EF4-FFF2-40B4-BE49-F238E27FC236}">
              <a16:creationId xmlns:a16="http://schemas.microsoft.com/office/drawing/2014/main" id="{1C70B36B-C9CE-44D0-9E3D-6958CEB731C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79" name="Text Box 139">
          <a:extLst>
            <a:ext uri="{FF2B5EF4-FFF2-40B4-BE49-F238E27FC236}">
              <a16:creationId xmlns:a16="http://schemas.microsoft.com/office/drawing/2014/main" id="{11E4411D-9FC6-477F-8C14-1168EC61BB7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80" name="Text Box 140">
          <a:extLst>
            <a:ext uri="{FF2B5EF4-FFF2-40B4-BE49-F238E27FC236}">
              <a16:creationId xmlns:a16="http://schemas.microsoft.com/office/drawing/2014/main" id="{8E80C2C8-BBD8-4D29-BE92-C690041E9DC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81" name="Text Box 141">
          <a:extLst>
            <a:ext uri="{FF2B5EF4-FFF2-40B4-BE49-F238E27FC236}">
              <a16:creationId xmlns:a16="http://schemas.microsoft.com/office/drawing/2014/main" id="{BD4E6B4E-452C-4B30-AADC-9D92BAADE3A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82" name="Text Box 142">
          <a:extLst>
            <a:ext uri="{FF2B5EF4-FFF2-40B4-BE49-F238E27FC236}">
              <a16:creationId xmlns:a16="http://schemas.microsoft.com/office/drawing/2014/main" id="{4CF0D681-9E56-46F0-824E-8BA89CB0060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83" name="Text Box 143">
          <a:extLst>
            <a:ext uri="{FF2B5EF4-FFF2-40B4-BE49-F238E27FC236}">
              <a16:creationId xmlns:a16="http://schemas.microsoft.com/office/drawing/2014/main" id="{7FC39A9B-7F76-453A-BB9A-54D3356EF66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84" name="Text Box 144">
          <a:extLst>
            <a:ext uri="{FF2B5EF4-FFF2-40B4-BE49-F238E27FC236}">
              <a16:creationId xmlns:a16="http://schemas.microsoft.com/office/drawing/2014/main" id="{2E6DABFA-E578-4891-BE40-6420F37292E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85" name="Text Box 145">
          <a:extLst>
            <a:ext uri="{FF2B5EF4-FFF2-40B4-BE49-F238E27FC236}">
              <a16:creationId xmlns:a16="http://schemas.microsoft.com/office/drawing/2014/main" id="{5E10DFE9-B3DE-47D7-94F6-EBCF2713EFB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86" name="Text Box 146">
          <a:extLst>
            <a:ext uri="{FF2B5EF4-FFF2-40B4-BE49-F238E27FC236}">
              <a16:creationId xmlns:a16="http://schemas.microsoft.com/office/drawing/2014/main" id="{F22BEAB0-F899-4CD6-90ED-A1742D7EBC9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87" name="Text Box 147">
          <a:extLst>
            <a:ext uri="{FF2B5EF4-FFF2-40B4-BE49-F238E27FC236}">
              <a16:creationId xmlns:a16="http://schemas.microsoft.com/office/drawing/2014/main" id="{2044A832-E444-485C-AB31-98C7CB7B8C2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88" name="Text Box 148">
          <a:extLst>
            <a:ext uri="{FF2B5EF4-FFF2-40B4-BE49-F238E27FC236}">
              <a16:creationId xmlns:a16="http://schemas.microsoft.com/office/drawing/2014/main" id="{0F190244-3B0D-4844-89C3-3DB0941D003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89" name="Text Box 149">
          <a:extLst>
            <a:ext uri="{FF2B5EF4-FFF2-40B4-BE49-F238E27FC236}">
              <a16:creationId xmlns:a16="http://schemas.microsoft.com/office/drawing/2014/main" id="{9D3004D3-9BB5-4DF8-BBA5-18720F4CA63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90" name="Text Box 150">
          <a:extLst>
            <a:ext uri="{FF2B5EF4-FFF2-40B4-BE49-F238E27FC236}">
              <a16:creationId xmlns:a16="http://schemas.microsoft.com/office/drawing/2014/main" id="{4D8AE15D-6EA1-4066-9B94-98D941BAEF9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91" name="Text Box 151">
          <a:extLst>
            <a:ext uri="{FF2B5EF4-FFF2-40B4-BE49-F238E27FC236}">
              <a16:creationId xmlns:a16="http://schemas.microsoft.com/office/drawing/2014/main" id="{5AAB0B9C-E76C-4748-A823-FF7C435992C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92" name="Text Box 152">
          <a:extLst>
            <a:ext uri="{FF2B5EF4-FFF2-40B4-BE49-F238E27FC236}">
              <a16:creationId xmlns:a16="http://schemas.microsoft.com/office/drawing/2014/main" id="{535EC2B7-4C37-47EC-A2BB-9569C7A5E4A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93" name="Text Box 153">
          <a:extLst>
            <a:ext uri="{FF2B5EF4-FFF2-40B4-BE49-F238E27FC236}">
              <a16:creationId xmlns:a16="http://schemas.microsoft.com/office/drawing/2014/main" id="{45268923-028C-41A7-B839-93084529E45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94" name="Text Box 154">
          <a:extLst>
            <a:ext uri="{FF2B5EF4-FFF2-40B4-BE49-F238E27FC236}">
              <a16:creationId xmlns:a16="http://schemas.microsoft.com/office/drawing/2014/main" id="{2527DD11-0E72-4D16-8152-F90C7D040CD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95" name="Text Box 155">
          <a:extLst>
            <a:ext uri="{FF2B5EF4-FFF2-40B4-BE49-F238E27FC236}">
              <a16:creationId xmlns:a16="http://schemas.microsoft.com/office/drawing/2014/main" id="{7F900F4F-4110-4460-91B9-DD3EBBA9FEC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96" name="Text Box 156">
          <a:extLst>
            <a:ext uri="{FF2B5EF4-FFF2-40B4-BE49-F238E27FC236}">
              <a16:creationId xmlns:a16="http://schemas.microsoft.com/office/drawing/2014/main" id="{54AD87F1-8A43-4ADB-ABCD-18DE95CA750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97" name="Text Box 157">
          <a:extLst>
            <a:ext uri="{FF2B5EF4-FFF2-40B4-BE49-F238E27FC236}">
              <a16:creationId xmlns:a16="http://schemas.microsoft.com/office/drawing/2014/main" id="{643FDE37-C851-42B6-BEF7-1611665460C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98" name="Text Box 158">
          <a:extLst>
            <a:ext uri="{FF2B5EF4-FFF2-40B4-BE49-F238E27FC236}">
              <a16:creationId xmlns:a16="http://schemas.microsoft.com/office/drawing/2014/main" id="{94FCBE12-1235-4208-9915-09B0A322AD9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999" name="Text Box 3">
          <a:extLst>
            <a:ext uri="{FF2B5EF4-FFF2-40B4-BE49-F238E27FC236}">
              <a16:creationId xmlns:a16="http://schemas.microsoft.com/office/drawing/2014/main" id="{796BA5C2-DE05-4D21-97AE-03EA114B0C9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00" name="Text Box 4">
          <a:extLst>
            <a:ext uri="{FF2B5EF4-FFF2-40B4-BE49-F238E27FC236}">
              <a16:creationId xmlns:a16="http://schemas.microsoft.com/office/drawing/2014/main" id="{80BB2C41-F85D-41AC-8BD6-A28B39AB82E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01" name="Text Box 5">
          <a:extLst>
            <a:ext uri="{FF2B5EF4-FFF2-40B4-BE49-F238E27FC236}">
              <a16:creationId xmlns:a16="http://schemas.microsoft.com/office/drawing/2014/main" id="{02140D4B-EBD9-4ED4-AC3D-09C8994BE8C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02" name="Text Box 6">
          <a:extLst>
            <a:ext uri="{FF2B5EF4-FFF2-40B4-BE49-F238E27FC236}">
              <a16:creationId xmlns:a16="http://schemas.microsoft.com/office/drawing/2014/main" id="{DFA6077C-08A2-42DF-A8EB-9602AD03EA5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03" name="Text Box 7">
          <a:extLst>
            <a:ext uri="{FF2B5EF4-FFF2-40B4-BE49-F238E27FC236}">
              <a16:creationId xmlns:a16="http://schemas.microsoft.com/office/drawing/2014/main" id="{24B7F639-F515-4E3E-8936-158B154E9FA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04" name="Text Box 8">
          <a:extLst>
            <a:ext uri="{FF2B5EF4-FFF2-40B4-BE49-F238E27FC236}">
              <a16:creationId xmlns:a16="http://schemas.microsoft.com/office/drawing/2014/main" id="{2DB7CDC8-D78C-4EF5-9401-F44159D3DD2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05" name="Text Box 9">
          <a:extLst>
            <a:ext uri="{FF2B5EF4-FFF2-40B4-BE49-F238E27FC236}">
              <a16:creationId xmlns:a16="http://schemas.microsoft.com/office/drawing/2014/main" id="{30358DBE-F7FF-48A5-80BC-BCEF0865E44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06" name="Text Box 10">
          <a:extLst>
            <a:ext uri="{FF2B5EF4-FFF2-40B4-BE49-F238E27FC236}">
              <a16:creationId xmlns:a16="http://schemas.microsoft.com/office/drawing/2014/main" id="{6702F2CC-6EDE-48CE-809D-3E01BB06420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07" name="Text Box 11">
          <a:extLst>
            <a:ext uri="{FF2B5EF4-FFF2-40B4-BE49-F238E27FC236}">
              <a16:creationId xmlns:a16="http://schemas.microsoft.com/office/drawing/2014/main" id="{FBF87819-DF54-44E2-A04C-9B9931F77C9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08" name="Text Box 12">
          <a:extLst>
            <a:ext uri="{FF2B5EF4-FFF2-40B4-BE49-F238E27FC236}">
              <a16:creationId xmlns:a16="http://schemas.microsoft.com/office/drawing/2014/main" id="{8B0EE9F4-B23E-4178-8775-37C56C78BA8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09" name="Text Box 13">
          <a:extLst>
            <a:ext uri="{FF2B5EF4-FFF2-40B4-BE49-F238E27FC236}">
              <a16:creationId xmlns:a16="http://schemas.microsoft.com/office/drawing/2014/main" id="{927D1DE9-A122-4730-B95C-11E0CE027CE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10" name="Text Box 14">
          <a:extLst>
            <a:ext uri="{FF2B5EF4-FFF2-40B4-BE49-F238E27FC236}">
              <a16:creationId xmlns:a16="http://schemas.microsoft.com/office/drawing/2014/main" id="{87DA4824-E8EC-4BEB-88D0-64445BC357A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11" name="Text Box 35">
          <a:extLst>
            <a:ext uri="{FF2B5EF4-FFF2-40B4-BE49-F238E27FC236}">
              <a16:creationId xmlns:a16="http://schemas.microsoft.com/office/drawing/2014/main" id="{1FD10F72-DE1D-4DB8-9532-B6D63F53C44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12" name="Text Box 36">
          <a:extLst>
            <a:ext uri="{FF2B5EF4-FFF2-40B4-BE49-F238E27FC236}">
              <a16:creationId xmlns:a16="http://schemas.microsoft.com/office/drawing/2014/main" id="{036BBBAA-34EE-415E-AF80-7637B35FB6E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13" name="Text Box 37">
          <a:extLst>
            <a:ext uri="{FF2B5EF4-FFF2-40B4-BE49-F238E27FC236}">
              <a16:creationId xmlns:a16="http://schemas.microsoft.com/office/drawing/2014/main" id="{1EB39604-CD66-4EF9-9565-1E2D06AAC38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14" name="Text Box 38">
          <a:extLst>
            <a:ext uri="{FF2B5EF4-FFF2-40B4-BE49-F238E27FC236}">
              <a16:creationId xmlns:a16="http://schemas.microsoft.com/office/drawing/2014/main" id="{688D093B-1466-424B-9472-CBF3A29A9AA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15" name="Text Box 39">
          <a:extLst>
            <a:ext uri="{FF2B5EF4-FFF2-40B4-BE49-F238E27FC236}">
              <a16:creationId xmlns:a16="http://schemas.microsoft.com/office/drawing/2014/main" id="{9AFADEFA-C188-49E2-8552-4576A0AA2DF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16" name="Text Box 40">
          <a:extLst>
            <a:ext uri="{FF2B5EF4-FFF2-40B4-BE49-F238E27FC236}">
              <a16:creationId xmlns:a16="http://schemas.microsoft.com/office/drawing/2014/main" id="{06326225-726C-43D1-B846-4788BFA753A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17" name="Text Box 41">
          <a:extLst>
            <a:ext uri="{FF2B5EF4-FFF2-40B4-BE49-F238E27FC236}">
              <a16:creationId xmlns:a16="http://schemas.microsoft.com/office/drawing/2014/main" id="{020F91C3-3257-4B02-8EF8-D5593DC4DB7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18" name="Text Box 42">
          <a:extLst>
            <a:ext uri="{FF2B5EF4-FFF2-40B4-BE49-F238E27FC236}">
              <a16:creationId xmlns:a16="http://schemas.microsoft.com/office/drawing/2014/main" id="{FFC4131F-119A-4D8B-AAAA-3DB2F2F1323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19" name="Text Box 43">
          <a:extLst>
            <a:ext uri="{FF2B5EF4-FFF2-40B4-BE49-F238E27FC236}">
              <a16:creationId xmlns:a16="http://schemas.microsoft.com/office/drawing/2014/main" id="{79E4E754-2513-4E03-9F45-B35BA8C8A29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20" name="Text Box 44">
          <a:extLst>
            <a:ext uri="{FF2B5EF4-FFF2-40B4-BE49-F238E27FC236}">
              <a16:creationId xmlns:a16="http://schemas.microsoft.com/office/drawing/2014/main" id="{985E93C0-E3F6-48D7-B1D9-64492D9A5785}"/>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21" name="Text Box 45">
          <a:extLst>
            <a:ext uri="{FF2B5EF4-FFF2-40B4-BE49-F238E27FC236}">
              <a16:creationId xmlns:a16="http://schemas.microsoft.com/office/drawing/2014/main" id="{3497225D-CC15-40B8-A941-A7C745DA4AB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22" name="Text Box 46">
          <a:extLst>
            <a:ext uri="{FF2B5EF4-FFF2-40B4-BE49-F238E27FC236}">
              <a16:creationId xmlns:a16="http://schemas.microsoft.com/office/drawing/2014/main" id="{B57AAB21-C224-4FAC-9D42-991B7CFA9EE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23" name="Text Box 47">
          <a:extLst>
            <a:ext uri="{FF2B5EF4-FFF2-40B4-BE49-F238E27FC236}">
              <a16:creationId xmlns:a16="http://schemas.microsoft.com/office/drawing/2014/main" id="{4DD81964-3D82-4264-B6FF-E409C8F3C1F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24" name="Text Box 48">
          <a:extLst>
            <a:ext uri="{FF2B5EF4-FFF2-40B4-BE49-F238E27FC236}">
              <a16:creationId xmlns:a16="http://schemas.microsoft.com/office/drawing/2014/main" id="{E36CD84C-E228-4D92-80DE-294496E8EAB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25" name="Text Box 49">
          <a:extLst>
            <a:ext uri="{FF2B5EF4-FFF2-40B4-BE49-F238E27FC236}">
              <a16:creationId xmlns:a16="http://schemas.microsoft.com/office/drawing/2014/main" id="{3669EF9F-AB1F-48F8-B269-B0034C3BB53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26" name="Text Box 50">
          <a:extLst>
            <a:ext uri="{FF2B5EF4-FFF2-40B4-BE49-F238E27FC236}">
              <a16:creationId xmlns:a16="http://schemas.microsoft.com/office/drawing/2014/main" id="{ED1D4675-FEB2-44C8-9563-F4B41233CFC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27" name="Text Box 51">
          <a:extLst>
            <a:ext uri="{FF2B5EF4-FFF2-40B4-BE49-F238E27FC236}">
              <a16:creationId xmlns:a16="http://schemas.microsoft.com/office/drawing/2014/main" id="{FE7BC05A-2D5D-402B-B73F-F6648BBBDFF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28" name="Text Box 52">
          <a:extLst>
            <a:ext uri="{FF2B5EF4-FFF2-40B4-BE49-F238E27FC236}">
              <a16:creationId xmlns:a16="http://schemas.microsoft.com/office/drawing/2014/main" id="{5A57CD78-AA12-41CA-A7DB-FD85C0A03F9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29" name="Text Box 53">
          <a:extLst>
            <a:ext uri="{FF2B5EF4-FFF2-40B4-BE49-F238E27FC236}">
              <a16:creationId xmlns:a16="http://schemas.microsoft.com/office/drawing/2014/main" id="{B343A87C-802F-46E6-8B77-8C31716B389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30" name="Text Box 54">
          <a:extLst>
            <a:ext uri="{FF2B5EF4-FFF2-40B4-BE49-F238E27FC236}">
              <a16:creationId xmlns:a16="http://schemas.microsoft.com/office/drawing/2014/main" id="{190104FC-7647-42B9-AD63-B7C1696D125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31" name="Text Box 55">
          <a:extLst>
            <a:ext uri="{FF2B5EF4-FFF2-40B4-BE49-F238E27FC236}">
              <a16:creationId xmlns:a16="http://schemas.microsoft.com/office/drawing/2014/main" id="{7095DCB1-9CAC-483F-9BA6-B8DB025173D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32" name="Text Box 56">
          <a:extLst>
            <a:ext uri="{FF2B5EF4-FFF2-40B4-BE49-F238E27FC236}">
              <a16:creationId xmlns:a16="http://schemas.microsoft.com/office/drawing/2014/main" id="{1FF3AB64-9C75-4206-8EEF-674D45D3125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33" name="Text Box 57">
          <a:extLst>
            <a:ext uri="{FF2B5EF4-FFF2-40B4-BE49-F238E27FC236}">
              <a16:creationId xmlns:a16="http://schemas.microsoft.com/office/drawing/2014/main" id="{F8E0B3C6-42B6-4143-8972-8FD55652215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34" name="Text Box 58">
          <a:extLst>
            <a:ext uri="{FF2B5EF4-FFF2-40B4-BE49-F238E27FC236}">
              <a16:creationId xmlns:a16="http://schemas.microsoft.com/office/drawing/2014/main" id="{1C972EBB-378E-4A20-92EE-843F4005309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35" name="Text Box 99">
          <a:extLst>
            <a:ext uri="{FF2B5EF4-FFF2-40B4-BE49-F238E27FC236}">
              <a16:creationId xmlns:a16="http://schemas.microsoft.com/office/drawing/2014/main" id="{FE5A2038-ACFB-45AC-9386-3D715378502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36" name="Text Box 100">
          <a:extLst>
            <a:ext uri="{FF2B5EF4-FFF2-40B4-BE49-F238E27FC236}">
              <a16:creationId xmlns:a16="http://schemas.microsoft.com/office/drawing/2014/main" id="{FB3890ED-A24B-43E1-A88D-7B43E2DF27A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37" name="Text Box 101">
          <a:extLst>
            <a:ext uri="{FF2B5EF4-FFF2-40B4-BE49-F238E27FC236}">
              <a16:creationId xmlns:a16="http://schemas.microsoft.com/office/drawing/2014/main" id="{D154135D-6D94-406F-BF78-A2BB9E87E61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38" name="Text Box 102">
          <a:extLst>
            <a:ext uri="{FF2B5EF4-FFF2-40B4-BE49-F238E27FC236}">
              <a16:creationId xmlns:a16="http://schemas.microsoft.com/office/drawing/2014/main" id="{29A7B9C7-F8B7-45F6-939D-B2A8C74487E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39" name="Text Box 103">
          <a:extLst>
            <a:ext uri="{FF2B5EF4-FFF2-40B4-BE49-F238E27FC236}">
              <a16:creationId xmlns:a16="http://schemas.microsoft.com/office/drawing/2014/main" id="{C28D7399-4ADA-4D2F-8FF7-D07492CD5C8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40" name="Text Box 104">
          <a:extLst>
            <a:ext uri="{FF2B5EF4-FFF2-40B4-BE49-F238E27FC236}">
              <a16:creationId xmlns:a16="http://schemas.microsoft.com/office/drawing/2014/main" id="{B5D3D079-4BF5-474D-B190-C7D26AB622B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41" name="Text Box 105">
          <a:extLst>
            <a:ext uri="{FF2B5EF4-FFF2-40B4-BE49-F238E27FC236}">
              <a16:creationId xmlns:a16="http://schemas.microsoft.com/office/drawing/2014/main" id="{D9EEFE8D-B6E2-49F3-ABFD-928FB9F611A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42" name="Text Box 106">
          <a:extLst>
            <a:ext uri="{FF2B5EF4-FFF2-40B4-BE49-F238E27FC236}">
              <a16:creationId xmlns:a16="http://schemas.microsoft.com/office/drawing/2014/main" id="{B0568B70-9456-45E8-804A-33D13356973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43" name="Text Box 107">
          <a:extLst>
            <a:ext uri="{FF2B5EF4-FFF2-40B4-BE49-F238E27FC236}">
              <a16:creationId xmlns:a16="http://schemas.microsoft.com/office/drawing/2014/main" id="{7BB5BDB1-5D39-42F5-AEA6-57BA6DC363E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44" name="Text Box 108">
          <a:extLst>
            <a:ext uri="{FF2B5EF4-FFF2-40B4-BE49-F238E27FC236}">
              <a16:creationId xmlns:a16="http://schemas.microsoft.com/office/drawing/2014/main" id="{592A48CB-C386-4AF3-A032-8B3BA0043AE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45" name="Text Box 109">
          <a:extLst>
            <a:ext uri="{FF2B5EF4-FFF2-40B4-BE49-F238E27FC236}">
              <a16:creationId xmlns:a16="http://schemas.microsoft.com/office/drawing/2014/main" id="{C1F44591-00D6-4684-BE33-882B7F3D0C4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46" name="Text Box 110">
          <a:extLst>
            <a:ext uri="{FF2B5EF4-FFF2-40B4-BE49-F238E27FC236}">
              <a16:creationId xmlns:a16="http://schemas.microsoft.com/office/drawing/2014/main" id="{379DBCB1-DFA6-4813-9283-1C12B7DC608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47" name="Text Box 111">
          <a:extLst>
            <a:ext uri="{FF2B5EF4-FFF2-40B4-BE49-F238E27FC236}">
              <a16:creationId xmlns:a16="http://schemas.microsoft.com/office/drawing/2014/main" id="{CF9EF528-3688-42A7-86EB-728DA87BED2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48" name="Text Box 112">
          <a:extLst>
            <a:ext uri="{FF2B5EF4-FFF2-40B4-BE49-F238E27FC236}">
              <a16:creationId xmlns:a16="http://schemas.microsoft.com/office/drawing/2014/main" id="{2D271F19-4E7B-4327-AB00-E1209E5F5CF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49" name="Text Box 113">
          <a:extLst>
            <a:ext uri="{FF2B5EF4-FFF2-40B4-BE49-F238E27FC236}">
              <a16:creationId xmlns:a16="http://schemas.microsoft.com/office/drawing/2014/main" id="{8F26015F-BA85-415C-A719-875AC96AF9F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50" name="Text Box 114">
          <a:extLst>
            <a:ext uri="{FF2B5EF4-FFF2-40B4-BE49-F238E27FC236}">
              <a16:creationId xmlns:a16="http://schemas.microsoft.com/office/drawing/2014/main" id="{7DC3787F-BE63-4410-9DFF-9392C2B6111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51" name="Text Box 115">
          <a:extLst>
            <a:ext uri="{FF2B5EF4-FFF2-40B4-BE49-F238E27FC236}">
              <a16:creationId xmlns:a16="http://schemas.microsoft.com/office/drawing/2014/main" id="{ECE9570F-8990-47CB-A55D-FCF6D94E787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52" name="Text Box 116">
          <a:extLst>
            <a:ext uri="{FF2B5EF4-FFF2-40B4-BE49-F238E27FC236}">
              <a16:creationId xmlns:a16="http://schemas.microsoft.com/office/drawing/2014/main" id="{F8A8BD06-8488-4C8C-96CF-EAE1B758813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53" name="Text Box 117">
          <a:extLst>
            <a:ext uri="{FF2B5EF4-FFF2-40B4-BE49-F238E27FC236}">
              <a16:creationId xmlns:a16="http://schemas.microsoft.com/office/drawing/2014/main" id="{9782A965-2DBC-4756-87BB-8E3BDEC3228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54" name="Text Box 118">
          <a:extLst>
            <a:ext uri="{FF2B5EF4-FFF2-40B4-BE49-F238E27FC236}">
              <a16:creationId xmlns:a16="http://schemas.microsoft.com/office/drawing/2014/main" id="{E7541113-FCE4-4C5A-8181-B6C38994F9A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55" name="Text Box 119">
          <a:extLst>
            <a:ext uri="{FF2B5EF4-FFF2-40B4-BE49-F238E27FC236}">
              <a16:creationId xmlns:a16="http://schemas.microsoft.com/office/drawing/2014/main" id="{55CFCE67-FB07-456C-825C-D662EDE4283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56" name="Text Box 120">
          <a:extLst>
            <a:ext uri="{FF2B5EF4-FFF2-40B4-BE49-F238E27FC236}">
              <a16:creationId xmlns:a16="http://schemas.microsoft.com/office/drawing/2014/main" id="{30B58F78-917C-4120-A7D7-88340547DF4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57" name="Text Box 121">
          <a:extLst>
            <a:ext uri="{FF2B5EF4-FFF2-40B4-BE49-F238E27FC236}">
              <a16:creationId xmlns:a16="http://schemas.microsoft.com/office/drawing/2014/main" id="{92E10F94-F01D-45B3-B4EE-CFD16E09279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58" name="Text Box 122">
          <a:extLst>
            <a:ext uri="{FF2B5EF4-FFF2-40B4-BE49-F238E27FC236}">
              <a16:creationId xmlns:a16="http://schemas.microsoft.com/office/drawing/2014/main" id="{7F72FBCA-6AE8-4DD8-8209-70C87CB210A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59" name="Text Box 123">
          <a:extLst>
            <a:ext uri="{FF2B5EF4-FFF2-40B4-BE49-F238E27FC236}">
              <a16:creationId xmlns:a16="http://schemas.microsoft.com/office/drawing/2014/main" id="{4068522A-3903-440E-A903-6D43A90FED8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60" name="Text Box 124">
          <a:extLst>
            <a:ext uri="{FF2B5EF4-FFF2-40B4-BE49-F238E27FC236}">
              <a16:creationId xmlns:a16="http://schemas.microsoft.com/office/drawing/2014/main" id="{A7C8C2BD-8937-408D-B225-D9E958EBD4F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61" name="Text Box 125">
          <a:extLst>
            <a:ext uri="{FF2B5EF4-FFF2-40B4-BE49-F238E27FC236}">
              <a16:creationId xmlns:a16="http://schemas.microsoft.com/office/drawing/2014/main" id="{6E497EE7-ACB9-4AB0-9D24-12AA49CBC1B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62" name="Text Box 126">
          <a:extLst>
            <a:ext uri="{FF2B5EF4-FFF2-40B4-BE49-F238E27FC236}">
              <a16:creationId xmlns:a16="http://schemas.microsoft.com/office/drawing/2014/main" id="{96196C14-91EE-4EF5-9029-63157C45A2A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63" name="Text Box 127">
          <a:extLst>
            <a:ext uri="{FF2B5EF4-FFF2-40B4-BE49-F238E27FC236}">
              <a16:creationId xmlns:a16="http://schemas.microsoft.com/office/drawing/2014/main" id="{A2F16825-6115-4B96-8DD3-1B67FBC6BA3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64" name="Text Box 128">
          <a:extLst>
            <a:ext uri="{FF2B5EF4-FFF2-40B4-BE49-F238E27FC236}">
              <a16:creationId xmlns:a16="http://schemas.microsoft.com/office/drawing/2014/main" id="{3699CF29-4F63-46D7-89D8-8B792E51A9B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65" name="Text Box 129">
          <a:extLst>
            <a:ext uri="{FF2B5EF4-FFF2-40B4-BE49-F238E27FC236}">
              <a16:creationId xmlns:a16="http://schemas.microsoft.com/office/drawing/2014/main" id="{DB949D90-3E78-4266-8AD1-F6AE2B36800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66" name="Text Box 130">
          <a:extLst>
            <a:ext uri="{FF2B5EF4-FFF2-40B4-BE49-F238E27FC236}">
              <a16:creationId xmlns:a16="http://schemas.microsoft.com/office/drawing/2014/main" id="{272253B1-EAD2-4782-BF0E-A65CE5EB478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67" name="Text Box 131">
          <a:extLst>
            <a:ext uri="{FF2B5EF4-FFF2-40B4-BE49-F238E27FC236}">
              <a16:creationId xmlns:a16="http://schemas.microsoft.com/office/drawing/2014/main" id="{F1F3E3B6-7421-45C9-A9C3-074C5183523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68" name="Text Box 132">
          <a:extLst>
            <a:ext uri="{FF2B5EF4-FFF2-40B4-BE49-F238E27FC236}">
              <a16:creationId xmlns:a16="http://schemas.microsoft.com/office/drawing/2014/main" id="{FA6562D9-37A3-48E4-97DD-9F820664B4DD}"/>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69" name="Text Box 133">
          <a:extLst>
            <a:ext uri="{FF2B5EF4-FFF2-40B4-BE49-F238E27FC236}">
              <a16:creationId xmlns:a16="http://schemas.microsoft.com/office/drawing/2014/main" id="{3EF360D7-666C-4B3C-AA2B-12CA353A81F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70" name="Text Box 134">
          <a:extLst>
            <a:ext uri="{FF2B5EF4-FFF2-40B4-BE49-F238E27FC236}">
              <a16:creationId xmlns:a16="http://schemas.microsoft.com/office/drawing/2014/main" id="{195F1E4F-B02A-48CE-88CA-F8A36498C8B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71" name="Text Box 135">
          <a:extLst>
            <a:ext uri="{FF2B5EF4-FFF2-40B4-BE49-F238E27FC236}">
              <a16:creationId xmlns:a16="http://schemas.microsoft.com/office/drawing/2014/main" id="{4924F30F-1B53-44C2-873E-69EFD58C3A9B}"/>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72" name="Text Box 136">
          <a:extLst>
            <a:ext uri="{FF2B5EF4-FFF2-40B4-BE49-F238E27FC236}">
              <a16:creationId xmlns:a16="http://schemas.microsoft.com/office/drawing/2014/main" id="{9844D8E1-A2E3-4E99-9B7F-FB6F16211FEE}"/>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73" name="Text Box 137">
          <a:extLst>
            <a:ext uri="{FF2B5EF4-FFF2-40B4-BE49-F238E27FC236}">
              <a16:creationId xmlns:a16="http://schemas.microsoft.com/office/drawing/2014/main" id="{2446FD78-0077-43F0-8592-CD58D95A43B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74" name="Text Box 138">
          <a:extLst>
            <a:ext uri="{FF2B5EF4-FFF2-40B4-BE49-F238E27FC236}">
              <a16:creationId xmlns:a16="http://schemas.microsoft.com/office/drawing/2014/main" id="{7943213F-A366-4501-A63D-36F9619A649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75" name="Text Box 139">
          <a:extLst>
            <a:ext uri="{FF2B5EF4-FFF2-40B4-BE49-F238E27FC236}">
              <a16:creationId xmlns:a16="http://schemas.microsoft.com/office/drawing/2014/main" id="{93D7A869-DF88-4359-9065-53D62BC6B8D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76" name="Text Box 140">
          <a:extLst>
            <a:ext uri="{FF2B5EF4-FFF2-40B4-BE49-F238E27FC236}">
              <a16:creationId xmlns:a16="http://schemas.microsoft.com/office/drawing/2014/main" id="{A833AF73-1E52-426A-B200-90AF99226D1F}"/>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77" name="Text Box 141">
          <a:extLst>
            <a:ext uri="{FF2B5EF4-FFF2-40B4-BE49-F238E27FC236}">
              <a16:creationId xmlns:a16="http://schemas.microsoft.com/office/drawing/2014/main" id="{63BEE86B-EBD1-4E2C-8627-C15746180C0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78" name="Text Box 142">
          <a:extLst>
            <a:ext uri="{FF2B5EF4-FFF2-40B4-BE49-F238E27FC236}">
              <a16:creationId xmlns:a16="http://schemas.microsoft.com/office/drawing/2014/main" id="{D124A509-7B5E-40DB-8C96-DD9CC58B55B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79" name="Text Box 143">
          <a:extLst>
            <a:ext uri="{FF2B5EF4-FFF2-40B4-BE49-F238E27FC236}">
              <a16:creationId xmlns:a16="http://schemas.microsoft.com/office/drawing/2014/main" id="{E4426B2E-8FE5-4445-BD23-736FD91EB37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80" name="Text Box 144">
          <a:extLst>
            <a:ext uri="{FF2B5EF4-FFF2-40B4-BE49-F238E27FC236}">
              <a16:creationId xmlns:a16="http://schemas.microsoft.com/office/drawing/2014/main" id="{3AC2714B-A259-438B-81A5-BA643A832E43}"/>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81" name="Text Box 145">
          <a:extLst>
            <a:ext uri="{FF2B5EF4-FFF2-40B4-BE49-F238E27FC236}">
              <a16:creationId xmlns:a16="http://schemas.microsoft.com/office/drawing/2014/main" id="{32F70F3C-E710-4AA5-9057-F25B216FC2F7}"/>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82" name="Text Box 146">
          <a:extLst>
            <a:ext uri="{FF2B5EF4-FFF2-40B4-BE49-F238E27FC236}">
              <a16:creationId xmlns:a16="http://schemas.microsoft.com/office/drawing/2014/main" id="{5FEFFFC2-2F6A-4240-8B37-25BB02BF740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83" name="Text Box 147">
          <a:extLst>
            <a:ext uri="{FF2B5EF4-FFF2-40B4-BE49-F238E27FC236}">
              <a16:creationId xmlns:a16="http://schemas.microsoft.com/office/drawing/2014/main" id="{2414F4A0-F8B8-462D-8309-A244EC7B8D4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84" name="Text Box 148">
          <a:extLst>
            <a:ext uri="{FF2B5EF4-FFF2-40B4-BE49-F238E27FC236}">
              <a16:creationId xmlns:a16="http://schemas.microsoft.com/office/drawing/2014/main" id="{DFBF06E8-F4F8-4FE3-8360-AAD69B000C1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85" name="Text Box 149">
          <a:extLst>
            <a:ext uri="{FF2B5EF4-FFF2-40B4-BE49-F238E27FC236}">
              <a16:creationId xmlns:a16="http://schemas.microsoft.com/office/drawing/2014/main" id="{91162813-6E70-40B6-BD14-8E3DCA475206}"/>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86" name="Text Box 150">
          <a:extLst>
            <a:ext uri="{FF2B5EF4-FFF2-40B4-BE49-F238E27FC236}">
              <a16:creationId xmlns:a16="http://schemas.microsoft.com/office/drawing/2014/main" id="{74EE2B41-62A0-4E43-9CEE-866327485461}"/>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87" name="Text Box 151">
          <a:extLst>
            <a:ext uri="{FF2B5EF4-FFF2-40B4-BE49-F238E27FC236}">
              <a16:creationId xmlns:a16="http://schemas.microsoft.com/office/drawing/2014/main" id="{A5BBF344-BDD6-4DC6-BB8A-156E84902C2C}"/>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88" name="Text Box 152">
          <a:extLst>
            <a:ext uri="{FF2B5EF4-FFF2-40B4-BE49-F238E27FC236}">
              <a16:creationId xmlns:a16="http://schemas.microsoft.com/office/drawing/2014/main" id="{70FAA01C-57D7-4935-85EB-3CB89CA6B1B0}"/>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89" name="Text Box 153">
          <a:extLst>
            <a:ext uri="{FF2B5EF4-FFF2-40B4-BE49-F238E27FC236}">
              <a16:creationId xmlns:a16="http://schemas.microsoft.com/office/drawing/2014/main" id="{E2BF0F47-2CBB-45A4-8D48-EF414712736A}"/>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90" name="Text Box 154">
          <a:extLst>
            <a:ext uri="{FF2B5EF4-FFF2-40B4-BE49-F238E27FC236}">
              <a16:creationId xmlns:a16="http://schemas.microsoft.com/office/drawing/2014/main" id="{AB7E3B50-8A97-4052-9EA9-5DFB87C4791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91" name="Text Box 155">
          <a:extLst>
            <a:ext uri="{FF2B5EF4-FFF2-40B4-BE49-F238E27FC236}">
              <a16:creationId xmlns:a16="http://schemas.microsoft.com/office/drawing/2014/main" id="{326A1AB8-0077-45DB-A886-1719D0F86FB9}"/>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92" name="Text Box 156">
          <a:extLst>
            <a:ext uri="{FF2B5EF4-FFF2-40B4-BE49-F238E27FC236}">
              <a16:creationId xmlns:a16="http://schemas.microsoft.com/office/drawing/2014/main" id="{917B4D43-4113-4557-94B7-BFD602F3FA74}"/>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93" name="Text Box 157">
          <a:extLst>
            <a:ext uri="{FF2B5EF4-FFF2-40B4-BE49-F238E27FC236}">
              <a16:creationId xmlns:a16="http://schemas.microsoft.com/office/drawing/2014/main" id="{B0C1EA04-B80F-4E9F-8B00-D33EBF58AF42}"/>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658</xdr:row>
      <xdr:rowOff>0</xdr:rowOff>
    </xdr:from>
    <xdr:to>
      <xdr:col>1</xdr:col>
      <xdr:colOff>714375</xdr:colOff>
      <xdr:row>659</xdr:row>
      <xdr:rowOff>49823</xdr:rowOff>
    </xdr:to>
    <xdr:sp macro="" textlink="">
      <xdr:nvSpPr>
        <xdr:cNvPr id="1094" name="Text Box 158">
          <a:extLst>
            <a:ext uri="{FF2B5EF4-FFF2-40B4-BE49-F238E27FC236}">
              <a16:creationId xmlns:a16="http://schemas.microsoft.com/office/drawing/2014/main" id="{D24A9A28-E3B1-4BD9-906E-A06399FD1758}"/>
            </a:ext>
          </a:extLst>
        </xdr:cNvPr>
        <xdr:cNvSpPr txBox="1">
          <a:spLocks noChangeArrowheads="1"/>
        </xdr:cNvSpPr>
      </xdr:nvSpPr>
      <xdr:spPr bwMode="auto">
        <a:xfrm>
          <a:off x="1000125" y="204339825"/>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639</xdr:row>
      <xdr:rowOff>0</xdr:rowOff>
    </xdr:from>
    <xdr:to>
      <xdr:col>1</xdr:col>
      <xdr:colOff>76200</xdr:colOff>
      <xdr:row>640</xdr:row>
      <xdr:rowOff>49823</xdr:rowOff>
    </xdr:to>
    <xdr:sp macro="" textlink="">
      <xdr:nvSpPr>
        <xdr:cNvPr id="1095" name="Text Box 3">
          <a:extLst>
            <a:ext uri="{FF2B5EF4-FFF2-40B4-BE49-F238E27FC236}">
              <a16:creationId xmlns:a16="http://schemas.microsoft.com/office/drawing/2014/main" id="{6A9AF7C3-C7B8-450E-9281-F86DFC5937D3}"/>
            </a:ext>
          </a:extLst>
        </xdr:cNvPr>
        <xdr:cNvSpPr txBox="1">
          <a:spLocks noChangeArrowheads="1"/>
        </xdr:cNvSpPr>
      </xdr:nvSpPr>
      <xdr:spPr bwMode="auto">
        <a:xfrm>
          <a:off x="361950" y="201263250"/>
          <a:ext cx="76200" cy="21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096" name="Text Box 3">
          <a:extLst>
            <a:ext uri="{FF2B5EF4-FFF2-40B4-BE49-F238E27FC236}">
              <a16:creationId xmlns:a16="http://schemas.microsoft.com/office/drawing/2014/main" id="{7AB74F1A-70BD-4930-9641-B2E7984A4E8D}"/>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097" name="Text Box 4">
          <a:extLst>
            <a:ext uri="{FF2B5EF4-FFF2-40B4-BE49-F238E27FC236}">
              <a16:creationId xmlns:a16="http://schemas.microsoft.com/office/drawing/2014/main" id="{3D1138C3-50A6-449D-944F-1F9642E8896D}"/>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098" name="Text Box 5">
          <a:extLst>
            <a:ext uri="{FF2B5EF4-FFF2-40B4-BE49-F238E27FC236}">
              <a16:creationId xmlns:a16="http://schemas.microsoft.com/office/drawing/2014/main" id="{8F99F2D4-1219-4EA5-9A1D-06F286FE23A5}"/>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099" name="Text Box 6">
          <a:extLst>
            <a:ext uri="{FF2B5EF4-FFF2-40B4-BE49-F238E27FC236}">
              <a16:creationId xmlns:a16="http://schemas.microsoft.com/office/drawing/2014/main" id="{0DB21F89-F20D-4F34-96A1-0F79CE78D75A}"/>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00" name="Text Box 7">
          <a:extLst>
            <a:ext uri="{FF2B5EF4-FFF2-40B4-BE49-F238E27FC236}">
              <a16:creationId xmlns:a16="http://schemas.microsoft.com/office/drawing/2014/main" id="{43D543DE-FF49-4744-AF58-E88BBFFB6EC6}"/>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01" name="Text Box 8">
          <a:extLst>
            <a:ext uri="{FF2B5EF4-FFF2-40B4-BE49-F238E27FC236}">
              <a16:creationId xmlns:a16="http://schemas.microsoft.com/office/drawing/2014/main" id="{4A1AD533-ADD0-462A-A69E-F3EBE3094169}"/>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02" name="Text Box 9">
          <a:extLst>
            <a:ext uri="{FF2B5EF4-FFF2-40B4-BE49-F238E27FC236}">
              <a16:creationId xmlns:a16="http://schemas.microsoft.com/office/drawing/2014/main" id="{B97A967B-9F62-43E3-A7E3-8C24F622876D}"/>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03" name="Text Box 10">
          <a:extLst>
            <a:ext uri="{FF2B5EF4-FFF2-40B4-BE49-F238E27FC236}">
              <a16:creationId xmlns:a16="http://schemas.microsoft.com/office/drawing/2014/main" id="{F4F06F1B-9818-47B8-BD06-D41D19F61101}"/>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04" name="Text Box 11">
          <a:extLst>
            <a:ext uri="{FF2B5EF4-FFF2-40B4-BE49-F238E27FC236}">
              <a16:creationId xmlns:a16="http://schemas.microsoft.com/office/drawing/2014/main" id="{F1193E0D-4477-4AEF-A16C-046E03DA6892}"/>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05" name="Text Box 12">
          <a:extLst>
            <a:ext uri="{FF2B5EF4-FFF2-40B4-BE49-F238E27FC236}">
              <a16:creationId xmlns:a16="http://schemas.microsoft.com/office/drawing/2014/main" id="{8771C1F3-2E8F-489B-A354-C3C88CCF9F60}"/>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06" name="Text Box 13">
          <a:extLst>
            <a:ext uri="{FF2B5EF4-FFF2-40B4-BE49-F238E27FC236}">
              <a16:creationId xmlns:a16="http://schemas.microsoft.com/office/drawing/2014/main" id="{5C4D2491-A3C0-44F6-9043-B8D71F9903F0}"/>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07" name="Text Box 14">
          <a:extLst>
            <a:ext uri="{FF2B5EF4-FFF2-40B4-BE49-F238E27FC236}">
              <a16:creationId xmlns:a16="http://schemas.microsoft.com/office/drawing/2014/main" id="{2F70619D-A0CF-4E4B-BF36-F307CAA842B6}"/>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08" name="Text Box 35">
          <a:extLst>
            <a:ext uri="{FF2B5EF4-FFF2-40B4-BE49-F238E27FC236}">
              <a16:creationId xmlns:a16="http://schemas.microsoft.com/office/drawing/2014/main" id="{15987DA4-C1AD-48D2-9435-E39E101ABAA6}"/>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09" name="Text Box 36">
          <a:extLst>
            <a:ext uri="{FF2B5EF4-FFF2-40B4-BE49-F238E27FC236}">
              <a16:creationId xmlns:a16="http://schemas.microsoft.com/office/drawing/2014/main" id="{AF76D601-A03B-48F4-BDD0-3B8A6761ADCC}"/>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10" name="Text Box 37">
          <a:extLst>
            <a:ext uri="{FF2B5EF4-FFF2-40B4-BE49-F238E27FC236}">
              <a16:creationId xmlns:a16="http://schemas.microsoft.com/office/drawing/2014/main" id="{974FFE9B-C954-4F88-9261-693C66151450}"/>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11" name="Text Box 38">
          <a:extLst>
            <a:ext uri="{FF2B5EF4-FFF2-40B4-BE49-F238E27FC236}">
              <a16:creationId xmlns:a16="http://schemas.microsoft.com/office/drawing/2014/main" id="{F104A490-5A7D-4D7E-A2E3-756BC7F4CC61}"/>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12" name="Text Box 39">
          <a:extLst>
            <a:ext uri="{FF2B5EF4-FFF2-40B4-BE49-F238E27FC236}">
              <a16:creationId xmlns:a16="http://schemas.microsoft.com/office/drawing/2014/main" id="{B1771D60-E325-4FBF-986E-F8BF1226905D}"/>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13" name="Text Box 40">
          <a:extLst>
            <a:ext uri="{FF2B5EF4-FFF2-40B4-BE49-F238E27FC236}">
              <a16:creationId xmlns:a16="http://schemas.microsoft.com/office/drawing/2014/main" id="{59788944-012A-4628-854A-11CBC0402055}"/>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14" name="Text Box 41">
          <a:extLst>
            <a:ext uri="{FF2B5EF4-FFF2-40B4-BE49-F238E27FC236}">
              <a16:creationId xmlns:a16="http://schemas.microsoft.com/office/drawing/2014/main" id="{F367EF2E-E99C-431F-89C7-98851F1ADEF0}"/>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15" name="Text Box 42">
          <a:extLst>
            <a:ext uri="{FF2B5EF4-FFF2-40B4-BE49-F238E27FC236}">
              <a16:creationId xmlns:a16="http://schemas.microsoft.com/office/drawing/2014/main" id="{F2774253-800B-4B29-A4E5-683C7C0A0EEB}"/>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16" name="Text Box 43">
          <a:extLst>
            <a:ext uri="{FF2B5EF4-FFF2-40B4-BE49-F238E27FC236}">
              <a16:creationId xmlns:a16="http://schemas.microsoft.com/office/drawing/2014/main" id="{8621E677-40CD-4C44-8D9E-DB829EDB6B4B}"/>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17" name="Text Box 44">
          <a:extLst>
            <a:ext uri="{FF2B5EF4-FFF2-40B4-BE49-F238E27FC236}">
              <a16:creationId xmlns:a16="http://schemas.microsoft.com/office/drawing/2014/main" id="{EF25C32D-3EFC-4EAB-90CC-EADBBFC191A8}"/>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18" name="Text Box 45">
          <a:extLst>
            <a:ext uri="{FF2B5EF4-FFF2-40B4-BE49-F238E27FC236}">
              <a16:creationId xmlns:a16="http://schemas.microsoft.com/office/drawing/2014/main" id="{9CC7D8B3-C8EB-4BB3-BE7B-6F5E54FFAABA}"/>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19" name="Text Box 46">
          <a:extLst>
            <a:ext uri="{FF2B5EF4-FFF2-40B4-BE49-F238E27FC236}">
              <a16:creationId xmlns:a16="http://schemas.microsoft.com/office/drawing/2014/main" id="{85B8BCD0-1AE9-42D9-83DE-080EAE3DCA29}"/>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20" name="Text Box 47">
          <a:extLst>
            <a:ext uri="{FF2B5EF4-FFF2-40B4-BE49-F238E27FC236}">
              <a16:creationId xmlns:a16="http://schemas.microsoft.com/office/drawing/2014/main" id="{49C2CF40-AAB4-4C65-8B0D-C4AD3714C286}"/>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21" name="Text Box 48">
          <a:extLst>
            <a:ext uri="{FF2B5EF4-FFF2-40B4-BE49-F238E27FC236}">
              <a16:creationId xmlns:a16="http://schemas.microsoft.com/office/drawing/2014/main" id="{C54B9E38-A5AB-4A33-BCB1-83756F3A61BE}"/>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22" name="Text Box 49">
          <a:extLst>
            <a:ext uri="{FF2B5EF4-FFF2-40B4-BE49-F238E27FC236}">
              <a16:creationId xmlns:a16="http://schemas.microsoft.com/office/drawing/2014/main" id="{F8F2C23E-0815-40E7-AB84-2C097E48ECAD}"/>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23" name="Text Box 50">
          <a:extLst>
            <a:ext uri="{FF2B5EF4-FFF2-40B4-BE49-F238E27FC236}">
              <a16:creationId xmlns:a16="http://schemas.microsoft.com/office/drawing/2014/main" id="{7B2E28F9-A69D-4AD2-8E95-8E8627CEAE42}"/>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24" name="Text Box 51">
          <a:extLst>
            <a:ext uri="{FF2B5EF4-FFF2-40B4-BE49-F238E27FC236}">
              <a16:creationId xmlns:a16="http://schemas.microsoft.com/office/drawing/2014/main" id="{C0B866EE-3CE3-41B9-942B-E11827894B69}"/>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25" name="Text Box 52">
          <a:extLst>
            <a:ext uri="{FF2B5EF4-FFF2-40B4-BE49-F238E27FC236}">
              <a16:creationId xmlns:a16="http://schemas.microsoft.com/office/drawing/2014/main" id="{14B92A5B-8DA8-4C4F-A4C7-E73331102F79}"/>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26" name="Text Box 53">
          <a:extLst>
            <a:ext uri="{FF2B5EF4-FFF2-40B4-BE49-F238E27FC236}">
              <a16:creationId xmlns:a16="http://schemas.microsoft.com/office/drawing/2014/main" id="{8079B8B7-4CB7-4B79-A76F-5B6474A9D164}"/>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27" name="Text Box 54">
          <a:extLst>
            <a:ext uri="{FF2B5EF4-FFF2-40B4-BE49-F238E27FC236}">
              <a16:creationId xmlns:a16="http://schemas.microsoft.com/office/drawing/2014/main" id="{A4713111-29B0-45AE-8273-D4FD2AB36FED}"/>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28" name="Text Box 55">
          <a:extLst>
            <a:ext uri="{FF2B5EF4-FFF2-40B4-BE49-F238E27FC236}">
              <a16:creationId xmlns:a16="http://schemas.microsoft.com/office/drawing/2014/main" id="{EBA4A75D-67A9-4B6B-AFF7-1A5394866C35}"/>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29" name="Text Box 56">
          <a:extLst>
            <a:ext uri="{FF2B5EF4-FFF2-40B4-BE49-F238E27FC236}">
              <a16:creationId xmlns:a16="http://schemas.microsoft.com/office/drawing/2014/main" id="{6E98A3C5-6743-480A-90BB-99C4E9F3367D}"/>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30" name="Text Box 57">
          <a:extLst>
            <a:ext uri="{FF2B5EF4-FFF2-40B4-BE49-F238E27FC236}">
              <a16:creationId xmlns:a16="http://schemas.microsoft.com/office/drawing/2014/main" id="{A7622181-4EC2-477F-95E9-BFAC38AEEA4B}"/>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31" name="Text Box 58">
          <a:extLst>
            <a:ext uri="{FF2B5EF4-FFF2-40B4-BE49-F238E27FC236}">
              <a16:creationId xmlns:a16="http://schemas.microsoft.com/office/drawing/2014/main" id="{AAB9636F-56CF-4B8C-B754-88C4546541CB}"/>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32" name="Text Box 99">
          <a:extLst>
            <a:ext uri="{FF2B5EF4-FFF2-40B4-BE49-F238E27FC236}">
              <a16:creationId xmlns:a16="http://schemas.microsoft.com/office/drawing/2014/main" id="{2993BDDE-5485-4512-9C8A-59314D9439AB}"/>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33" name="Text Box 100">
          <a:extLst>
            <a:ext uri="{FF2B5EF4-FFF2-40B4-BE49-F238E27FC236}">
              <a16:creationId xmlns:a16="http://schemas.microsoft.com/office/drawing/2014/main" id="{14C56BF9-0347-473D-8564-678211615290}"/>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34" name="Text Box 101">
          <a:extLst>
            <a:ext uri="{FF2B5EF4-FFF2-40B4-BE49-F238E27FC236}">
              <a16:creationId xmlns:a16="http://schemas.microsoft.com/office/drawing/2014/main" id="{4269BBAB-01C1-48CD-9DAD-CF3800A8A0E2}"/>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35" name="Text Box 102">
          <a:extLst>
            <a:ext uri="{FF2B5EF4-FFF2-40B4-BE49-F238E27FC236}">
              <a16:creationId xmlns:a16="http://schemas.microsoft.com/office/drawing/2014/main" id="{00155271-F0B3-4CE9-A9DF-AA6E5D22AAEE}"/>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36" name="Text Box 103">
          <a:extLst>
            <a:ext uri="{FF2B5EF4-FFF2-40B4-BE49-F238E27FC236}">
              <a16:creationId xmlns:a16="http://schemas.microsoft.com/office/drawing/2014/main" id="{6753B33F-77F1-4323-B26D-A7482DF08E9B}"/>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37" name="Text Box 104">
          <a:extLst>
            <a:ext uri="{FF2B5EF4-FFF2-40B4-BE49-F238E27FC236}">
              <a16:creationId xmlns:a16="http://schemas.microsoft.com/office/drawing/2014/main" id="{CAF313DE-1EB7-4356-8D6F-818F3CFC3BC3}"/>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38" name="Text Box 105">
          <a:extLst>
            <a:ext uri="{FF2B5EF4-FFF2-40B4-BE49-F238E27FC236}">
              <a16:creationId xmlns:a16="http://schemas.microsoft.com/office/drawing/2014/main" id="{34E9A9B8-6225-4D0A-B6E5-D5F8AFB5868D}"/>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39" name="Text Box 106">
          <a:extLst>
            <a:ext uri="{FF2B5EF4-FFF2-40B4-BE49-F238E27FC236}">
              <a16:creationId xmlns:a16="http://schemas.microsoft.com/office/drawing/2014/main" id="{9C848928-9D4E-46B7-9B2D-A85500937D7B}"/>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40" name="Text Box 107">
          <a:extLst>
            <a:ext uri="{FF2B5EF4-FFF2-40B4-BE49-F238E27FC236}">
              <a16:creationId xmlns:a16="http://schemas.microsoft.com/office/drawing/2014/main" id="{B3D85A7C-88F3-449A-962A-BCD3CB10D3AF}"/>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41" name="Text Box 108">
          <a:extLst>
            <a:ext uri="{FF2B5EF4-FFF2-40B4-BE49-F238E27FC236}">
              <a16:creationId xmlns:a16="http://schemas.microsoft.com/office/drawing/2014/main" id="{92A693FB-DD4E-4969-B9A1-238C8D4961EE}"/>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42" name="Text Box 109">
          <a:extLst>
            <a:ext uri="{FF2B5EF4-FFF2-40B4-BE49-F238E27FC236}">
              <a16:creationId xmlns:a16="http://schemas.microsoft.com/office/drawing/2014/main" id="{5193A0F9-9C80-4830-B451-7E10A66D24B4}"/>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43" name="Text Box 110">
          <a:extLst>
            <a:ext uri="{FF2B5EF4-FFF2-40B4-BE49-F238E27FC236}">
              <a16:creationId xmlns:a16="http://schemas.microsoft.com/office/drawing/2014/main" id="{B0BE5DD5-529A-43D4-B05B-1BA028E63A75}"/>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44" name="Text Box 111">
          <a:extLst>
            <a:ext uri="{FF2B5EF4-FFF2-40B4-BE49-F238E27FC236}">
              <a16:creationId xmlns:a16="http://schemas.microsoft.com/office/drawing/2014/main" id="{891C7B14-17D8-49BF-8442-3A780C888FFD}"/>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45" name="Text Box 112">
          <a:extLst>
            <a:ext uri="{FF2B5EF4-FFF2-40B4-BE49-F238E27FC236}">
              <a16:creationId xmlns:a16="http://schemas.microsoft.com/office/drawing/2014/main" id="{C47CA9E4-56ED-42E8-B8E3-3FCBA7A36AED}"/>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46" name="Text Box 113">
          <a:extLst>
            <a:ext uri="{FF2B5EF4-FFF2-40B4-BE49-F238E27FC236}">
              <a16:creationId xmlns:a16="http://schemas.microsoft.com/office/drawing/2014/main" id="{EB34DE05-23C7-4767-AFC7-D37D9B0A18F1}"/>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47" name="Text Box 114">
          <a:extLst>
            <a:ext uri="{FF2B5EF4-FFF2-40B4-BE49-F238E27FC236}">
              <a16:creationId xmlns:a16="http://schemas.microsoft.com/office/drawing/2014/main" id="{F40AC83E-71D5-4450-8FA4-A415F976000A}"/>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48" name="Text Box 115">
          <a:extLst>
            <a:ext uri="{FF2B5EF4-FFF2-40B4-BE49-F238E27FC236}">
              <a16:creationId xmlns:a16="http://schemas.microsoft.com/office/drawing/2014/main" id="{95B36602-D599-41E9-B2E5-B64C6F7B691B}"/>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49" name="Text Box 116">
          <a:extLst>
            <a:ext uri="{FF2B5EF4-FFF2-40B4-BE49-F238E27FC236}">
              <a16:creationId xmlns:a16="http://schemas.microsoft.com/office/drawing/2014/main" id="{39D77B72-7344-4403-B1FD-887F1BEE3300}"/>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50" name="Text Box 117">
          <a:extLst>
            <a:ext uri="{FF2B5EF4-FFF2-40B4-BE49-F238E27FC236}">
              <a16:creationId xmlns:a16="http://schemas.microsoft.com/office/drawing/2014/main" id="{042AEAC4-8647-4263-A358-788CD354D2C9}"/>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51" name="Text Box 118">
          <a:extLst>
            <a:ext uri="{FF2B5EF4-FFF2-40B4-BE49-F238E27FC236}">
              <a16:creationId xmlns:a16="http://schemas.microsoft.com/office/drawing/2014/main" id="{3CD84E55-0110-44A6-91B9-4EB15E9953D0}"/>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52" name="Text Box 119">
          <a:extLst>
            <a:ext uri="{FF2B5EF4-FFF2-40B4-BE49-F238E27FC236}">
              <a16:creationId xmlns:a16="http://schemas.microsoft.com/office/drawing/2014/main" id="{6D5B1533-322B-4C39-9423-C819EEF1CCE9}"/>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53" name="Text Box 120">
          <a:extLst>
            <a:ext uri="{FF2B5EF4-FFF2-40B4-BE49-F238E27FC236}">
              <a16:creationId xmlns:a16="http://schemas.microsoft.com/office/drawing/2014/main" id="{F495F56E-C847-4867-AF51-68086E3F630A}"/>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54" name="Text Box 121">
          <a:extLst>
            <a:ext uri="{FF2B5EF4-FFF2-40B4-BE49-F238E27FC236}">
              <a16:creationId xmlns:a16="http://schemas.microsoft.com/office/drawing/2014/main" id="{848E5044-01BD-4654-8328-6FDDB2529A2B}"/>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55" name="Text Box 122">
          <a:extLst>
            <a:ext uri="{FF2B5EF4-FFF2-40B4-BE49-F238E27FC236}">
              <a16:creationId xmlns:a16="http://schemas.microsoft.com/office/drawing/2014/main" id="{318F137B-A866-40A4-99FD-818A16FA46D3}"/>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56" name="Text Box 123">
          <a:extLst>
            <a:ext uri="{FF2B5EF4-FFF2-40B4-BE49-F238E27FC236}">
              <a16:creationId xmlns:a16="http://schemas.microsoft.com/office/drawing/2014/main" id="{BAF3F260-01D4-47D1-B683-CDACDC9ED1FD}"/>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57" name="Text Box 124">
          <a:extLst>
            <a:ext uri="{FF2B5EF4-FFF2-40B4-BE49-F238E27FC236}">
              <a16:creationId xmlns:a16="http://schemas.microsoft.com/office/drawing/2014/main" id="{C84EC1BA-EF78-43D0-A540-D46C0E13B26A}"/>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58" name="Text Box 125">
          <a:extLst>
            <a:ext uri="{FF2B5EF4-FFF2-40B4-BE49-F238E27FC236}">
              <a16:creationId xmlns:a16="http://schemas.microsoft.com/office/drawing/2014/main" id="{BA326CFA-1417-4CEE-95F3-8985FD1D91ED}"/>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59" name="Text Box 126">
          <a:extLst>
            <a:ext uri="{FF2B5EF4-FFF2-40B4-BE49-F238E27FC236}">
              <a16:creationId xmlns:a16="http://schemas.microsoft.com/office/drawing/2014/main" id="{A32ADA95-D094-40F4-96D6-79E53B71CEAC}"/>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60" name="Text Box 127">
          <a:extLst>
            <a:ext uri="{FF2B5EF4-FFF2-40B4-BE49-F238E27FC236}">
              <a16:creationId xmlns:a16="http://schemas.microsoft.com/office/drawing/2014/main" id="{81C21452-37BB-445E-B2A6-9426EA8591CE}"/>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61" name="Text Box 128">
          <a:extLst>
            <a:ext uri="{FF2B5EF4-FFF2-40B4-BE49-F238E27FC236}">
              <a16:creationId xmlns:a16="http://schemas.microsoft.com/office/drawing/2014/main" id="{6BFE15CF-EA9E-4707-9649-DF704068852A}"/>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62" name="Text Box 129">
          <a:extLst>
            <a:ext uri="{FF2B5EF4-FFF2-40B4-BE49-F238E27FC236}">
              <a16:creationId xmlns:a16="http://schemas.microsoft.com/office/drawing/2014/main" id="{3107786C-13B5-4741-A912-9E969A550636}"/>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63" name="Text Box 130">
          <a:extLst>
            <a:ext uri="{FF2B5EF4-FFF2-40B4-BE49-F238E27FC236}">
              <a16:creationId xmlns:a16="http://schemas.microsoft.com/office/drawing/2014/main" id="{7CC6246C-D70B-450E-9890-272937FC4295}"/>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64" name="Text Box 131">
          <a:extLst>
            <a:ext uri="{FF2B5EF4-FFF2-40B4-BE49-F238E27FC236}">
              <a16:creationId xmlns:a16="http://schemas.microsoft.com/office/drawing/2014/main" id="{8B919946-4B87-4609-A866-DA9D31161BC1}"/>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65" name="Text Box 132">
          <a:extLst>
            <a:ext uri="{FF2B5EF4-FFF2-40B4-BE49-F238E27FC236}">
              <a16:creationId xmlns:a16="http://schemas.microsoft.com/office/drawing/2014/main" id="{01196344-526E-4878-86C7-C828A90E7AE9}"/>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66" name="Text Box 133">
          <a:extLst>
            <a:ext uri="{FF2B5EF4-FFF2-40B4-BE49-F238E27FC236}">
              <a16:creationId xmlns:a16="http://schemas.microsoft.com/office/drawing/2014/main" id="{6C7428DF-00FF-4890-991D-753ACFB0ECF7}"/>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67" name="Text Box 134">
          <a:extLst>
            <a:ext uri="{FF2B5EF4-FFF2-40B4-BE49-F238E27FC236}">
              <a16:creationId xmlns:a16="http://schemas.microsoft.com/office/drawing/2014/main" id="{584B9B81-4F16-439A-B30D-DD29FC068012}"/>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68" name="Text Box 135">
          <a:extLst>
            <a:ext uri="{FF2B5EF4-FFF2-40B4-BE49-F238E27FC236}">
              <a16:creationId xmlns:a16="http://schemas.microsoft.com/office/drawing/2014/main" id="{FEFBEE79-DE99-4506-805E-4AA3F524A794}"/>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69" name="Text Box 136">
          <a:extLst>
            <a:ext uri="{FF2B5EF4-FFF2-40B4-BE49-F238E27FC236}">
              <a16:creationId xmlns:a16="http://schemas.microsoft.com/office/drawing/2014/main" id="{FCA351EF-5E64-46A6-9117-CB7ACDA5667B}"/>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70" name="Text Box 137">
          <a:extLst>
            <a:ext uri="{FF2B5EF4-FFF2-40B4-BE49-F238E27FC236}">
              <a16:creationId xmlns:a16="http://schemas.microsoft.com/office/drawing/2014/main" id="{5F1771B6-5D25-449D-B139-EC0A384A8B21}"/>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71" name="Text Box 138">
          <a:extLst>
            <a:ext uri="{FF2B5EF4-FFF2-40B4-BE49-F238E27FC236}">
              <a16:creationId xmlns:a16="http://schemas.microsoft.com/office/drawing/2014/main" id="{867A99D6-63A4-4240-96A2-63A6159BD81D}"/>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72" name="Text Box 139">
          <a:extLst>
            <a:ext uri="{FF2B5EF4-FFF2-40B4-BE49-F238E27FC236}">
              <a16:creationId xmlns:a16="http://schemas.microsoft.com/office/drawing/2014/main" id="{94585239-D81D-46AE-9065-B2391A8C4397}"/>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73" name="Text Box 140">
          <a:extLst>
            <a:ext uri="{FF2B5EF4-FFF2-40B4-BE49-F238E27FC236}">
              <a16:creationId xmlns:a16="http://schemas.microsoft.com/office/drawing/2014/main" id="{483D89D3-B9B2-479C-85C8-FFB1EE05829B}"/>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74" name="Text Box 141">
          <a:extLst>
            <a:ext uri="{FF2B5EF4-FFF2-40B4-BE49-F238E27FC236}">
              <a16:creationId xmlns:a16="http://schemas.microsoft.com/office/drawing/2014/main" id="{CA1A8F9E-5CCD-4B33-BE51-9FAFFFFA5DC0}"/>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75" name="Text Box 142">
          <a:extLst>
            <a:ext uri="{FF2B5EF4-FFF2-40B4-BE49-F238E27FC236}">
              <a16:creationId xmlns:a16="http://schemas.microsoft.com/office/drawing/2014/main" id="{BE0A4296-23AD-4397-8022-256BEC7AFE1C}"/>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76" name="Text Box 143">
          <a:extLst>
            <a:ext uri="{FF2B5EF4-FFF2-40B4-BE49-F238E27FC236}">
              <a16:creationId xmlns:a16="http://schemas.microsoft.com/office/drawing/2014/main" id="{3AC23F2A-2E76-4F09-A390-8F38FB2C655B}"/>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77" name="Text Box 144">
          <a:extLst>
            <a:ext uri="{FF2B5EF4-FFF2-40B4-BE49-F238E27FC236}">
              <a16:creationId xmlns:a16="http://schemas.microsoft.com/office/drawing/2014/main" id="{B74C58B2-FD2F-49B8-AEE7-B426FB8AF9BC}"/>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78" name="Text Box 145">
          <a:extLst>
            <a:ext uri="{FF2B5EF4-FFF2-40B4-BE49-F238E27FC236}">
              <a16:creationId xmlns:a16="http://schemas.microsoft.com/office/drawing/2014/main" id="{63B889A4-62D9-4483-95A8-B1517FCABDD8}"/>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79" name="Text Box 146">
          <a:extLst>
            <a:ext uri="{FF2B5EF4-FFF2-40B4-BE49-F238E27FC236}">
              <a16:creationId xmlns:a16="http://schemas.microsoft.com/office/drawing/2014/main" id="{0A5A5971-CD7A-46B0-BE7A-1F217847840F}"/>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80" name="Text Box 147">
          <a:extLst>
            <a:ext uri="{FF2B5EF4-FFF2-40B4-BE49-F238E27FC236}">
              <a16:creationId xmlns:a16="http://schemas.microsoft.com/office/drawing/2014/main" id="{39160018-D21E-4C06-8AF3-519113095E21}"/>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81" name="Text Box 148">
          <a:extLst>
            <a:ext uri="{FF2B5EF4-FFF2-40B4-BE49-F238E27FC236}">
              <a16:creationId xmlns:a16="http://schemas.microsoft.com/office/drawing/2014/main" id="{6DB13A34-ECEA-42EB-ABFC-961B80A014EF}"/>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82" name="Text Box 149">
          <a:extLst>
            <a:ext uri="{FF2B5EF4-FFF2-40B4-BE49-F238E27FC236}">
              <a16:creationId xmlns:a16="http://schemas.microsoft.com/office/drawing/2014/main" id="{55793BDB-3FFA-426F-B7E3-671C7E677C24}"/>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83" name="Text Box 150">
          <a:extLst>
            <a:ext uri="{FF2B5EF4-FFF2-40B4-BE49-F238E27FC236}">
              <a16:creationId xmlns:a16="http://schemas.microsoft.com/office/drawing/2014/main" id="{077D3024-F8D9-4521-AEF7-F791109D82AC}"/>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84" name="Text Box 151">
          <a:extLst>
            <a:ext uri="{FF2B5EF4-FFF2-40B4-BE49-F238E27FC236}">
              <a16:creationId xmlns:a16="http://schemas.microsoft.com/office/drawing/2014/main" id="{08D88409-A6EE-4FEA-B49B-23E945224491}"/>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85" name="Text Box 152">
          <a:extLst>
            <a:ext uri="{FF2B5EF4-FFF2-40B4-BE49-F238E27FC236}">
              <a16:creationId xmlns:a16="http://schemas.microsoft.com/office/drawing/2014/main" id="{02D87EFB-8AA0-4E95-8DDC-DAED83C4DD90}"/>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86" name="Text Box 153">
          <a:extLst>
            <a:ext uri="{FF2B5EF4-FFF2-40B4-BE49-F238E27FC236}">
              <a16:creationId xmlns:a16="http://schemas.microsoft.com/office/drawing/2014/main" id="{94EB36C8-BE9E-4388-A5F6-F52436F9632F}"/>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87" name="Text Box 154">
          <a:extLst>
            <a:ext uri="{FF2B5EF4-FFF2-40B4-BE49-F238E27FC236}">
              <a16:creationId xmlns:a16="http://schemas.microsoft.com/office/drawing/2014/main" id="{C989F94E-195F-4577-ABC1-ABC48801DF48}"/>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88" name="Text Box 155">
          <a:extLst>
            <a:ext uri="{FF2B5EF4-FFF2-40B4-BE49-F238E27FC236}">
              <a16:creationId xmlns:a16="http://schemas.microsoft.com/office/drawing/2014/main" id="{1F8EA495-FC6F-4487-8837-DB6932BA2E14}"/>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89" name="Text Box 156">
          <a:extLst>
            <a:ext uri="{FF2B5EF4-FFF2-40B4-BE49-F238E27FC236}">
              <a16:creationId xmlns:a16="http://schemas.microsoft.com/office/drawing/2014/main" id="{0BF788CE-258F-4318-839C-37A31CE2EA26}"/>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90" name="Text Box 157">
          <a:extLst>
            <a:ext uri="{FF2B5EF4-FFF2-40B4-BE49-F238E27FC236}">
              <a16:creationId xmlns:a16="http://schemas.microsoft.com/office/drawing/2014/main" id="{3E801368-767C-4930-9ED7-738F4386FC6A}"/>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637</xdr:row>
      <xdr:rowOff>0</xdr:rowOff>
    </xdr:from>
    <xdr:to>
      <xdr:col>1</xdr:col>
      <xdr:colOff>714375</xdr:colOff>
      <xdr:row>638</xdr:row>
      <xdr:rowOff>47627</xdr:rowOff>
    </xdr:to>
    <xdr:sp macro="" textlink="">
      <xdr:nvSpPr>
        <xdr:cNvPr id="1191" name="Text Box 158">
          <a:extLst>
            <a:ext uri="{FF2B5EF4-FFF2-40B4-BE49-F238E27FC236}">
              <a16:creationId xmlns:a16="http://schemas.microsoft.com/office/drawing/2014/main" id="{55866920-E687-4116-BEC7-9CB58084C235}"/>
            </a:ext>
          </a:extLst>
        </xdr:cNvPr>
        <xdr:cNvSpPr txBox="1">
          <a:spLocks noChangeArrowheads="1"/>
        </xdr:cNvSpPr>
      </xdr:nvSpPr>
      <xdr:spPr bwMode="auto">
        <a:xfrm>
          <a:off x="1000125" y="200939400"/>
          <a:ext cx="76200" cy="2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192" name="Text Box 3">
          <a:extLst>
            <a:ext uri="{FF2B5EF4-FFF2-40B4-BE49-F238E27FC236}">
              <a16:creationId xmlns:a16="http://schemas.microsoft.com/office/drawing/2014/main" id="{C7AE10A2-8CC2-43A3-804A-A798DD63ECA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193" name="Text Box 4">
          <a:extLst>
            <a:ext uri="{FF2B5EF4-FFF2-40B4-BE49-F238E27FC236}">
              <a16:creationId xmlns:a16="http://schemas.microsoft.com/office/drawing/2014/main" id="{A65CE590-A369-4D9D-AC29-17C3FA8EF1E2}"/>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194" name="Text Box 5">
          <a:extLst>
            <a:ext uri="{FF2B5EF4-FFF2-40B4-BE49-F238E27FC236}">
              <a16:creationId xmlns:a16="http://schemas.microsoft.com/office/drawing/2014/main" id="{43BCD391-B272-402D-AD15-B3ECB62A58D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195" name="Text Box 6">
          <a:extLst>
            <a:ext uri="{FF2B5EF4-FFF2-40B4-BE49-F238E27FC236}">
              <a16:creationId xmlns:a16="http://schemas.microsoft.com/office/drawing/2014/main" id="{4EFEE6AC-5766-4349-BE5B-557870DBFBD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196" name="Text Box 7">
          <a:extLst>
            <a:ext uri="{FF2B5EF4-FFF2-40B4-BE49-F238E27FC236}">
              <a16:creationId xmlns:a16="http://schemas.microsoft.com/office/drawing/2014/main" id="{8E97FFE5-DCFF-4016-8D51-804852633CE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197" name="Text Box 8">
          <a:extLst>
            <a:ext uri="{FF2B5EF4-FFF2-40B4-BE49-F238E27FC236}">
              <a16:creationId xmlns:a16="http://schemas.microsoft.com/office/drawing/2014/main" id="{7BC10667-31D1-4A72-A573-886750446FBC}"/>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198" name="Text Box 9">
          <a:extLst>
            <a:ext uri="{FF2B5EF4-FFF2-40B4-BE49-F238E27FC236}">
              <a16:creationId xmlns:a16="http://schemas.microsoft.com/office/drawing/2014/main" id="{CB2FA784-3E75-40BD-8400-EF2348464FA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199" name="Text Box 10">
          <a:extLst>
            <a:ext uri="{FF2B5EF4-FFF2-40B4-BE49-F238E27FC236}">
              <a16:creationId xmlns:a16="http://schemas.microsoft.com/office/drawing/2014/main" id="{DC008005-545B-40CC-A753-DF0AE6285A1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00" name="Text Box 11">
          <a:extLst>
            <a:ext uri="{FF2B5EF4-FFF2-40B4-BE49-F238E27FC236}">
              <a16:creationId xmlns:a16="http://schemas.microsoft.com/office/drawing/2014/main" id="{3BA87D76-0DE1-4FC9-B221-0881020D6AF3}"/>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01" name="Text Box 12">
          <a:extLst>
            <a:ext uri="{FF2B5EF4-FFF2-40B4-BE49-F238E27FC236}">
              <a16:creationId xmlns:a16="http://schemas.microsoft.com/office/drawing/2014/main" id="{DE1EF695-18F9-4E03-8336-0A5570A7597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02" name="Text Box 13">
          <a:extLst>
            <a:ext uri="{FF2B5EF4-FFF2-40B4-BE49-F238E27FC236}">
              <a16:creationId xmlns:a16="http://schemas.microsoft.com/office/drawing/2014/main" id="{FF8A98AD-0472-4148-B6EE-341B604D647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03" name="Text Box 14">
          <a:extLst>
            <a:ext uri="{FF2B5EF4-FFF2-40B4-BE49-F238E27FC236}">
              <a16:creationId xmlns:a16="http://schemas.microsoft.com/office/drawing/2014/main" id="{2A7649C1-E1E0-4BAF-B8D0-A4DC520388B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04" name="Text Box 35">
          <a:extLst>
            <a:ext uri="{FF2B5EF4-FFF2-40B4-BE49-F238E27FC236}">
              <a16:creationId xmlns:a16="http://schemas.microsoft.com/office/drawing/2014/main" id="{52A026A1-B804-437E-8A33-EE66C9852E0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05" name="Text Box 36">
          <a:extLst>
            <a:ext uri="{FF2B5EF4-FFF2-40B4-BE49-F238E27FC236}">
              <a16:creationId xmlns:a16="http://schemas.microsoft.com/office/drawing/2014/main" id="{F590BFC0-F4A6-4A64-B8AD-69E7B04F59D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06" name="Text Box 37">
          <a:extLst>
            <a:ext uri="{FF2B5EF4-FFF2-40B4-BE49-F238E27FC236}">
              <a16:creationId xmlns:a16="http://schemas.microsoft.com/office/drawing/2014/main" id="{39B5B584-85FF-4A6B-95C4-BEE5B9444282}"/>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07" name="Text Box 38">
          <a:extLst>
            <a:ext uri="{FF2B5EF4-FFF2-40B4-BE49-F238E27FC236}">
              <a16:creationId xmlns:a16="http://schemas.microsoft.com/office/drawing/2014/main" id="{9DA98DD0-4058-4F2C-9233-3CF5DA523FC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08" name="Text Box 39">
          <a:extLst>
            <a:ext uri="{FF2B5EF4-FFF2-40B4-BE49-F238E27FC236}">
              <a16:creationId xmlns:a16="http://schemas.microsoft.com/office/drawing/2014/main" id="{E8A77850-ED91-454F-B36C-9E36F91103F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09" name="Text Box 40">
          <a:extLst>
            <a:ext uri="{FF2B5EF4-FFF2-40B4-BE49-F238E27FC236}">
              <a16:creationId xmlns:a16="http://schemas.microsoft.com/office/drawing/2014/main" id="{505391BD-CE4B-47F8-B49C-B6882FABDF1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10" name="Text Box 41">
          <a:extLst>
            <a:ext uri="{FF2B5EF4-FFF2-40B4-BE49-F238E27FC236}">
              <a16:creationId xmlns:a16="http://schemas.microsoft.com/office/drawing/2014/main" id="{97D2B4CE-BBC1-464E-8C31-31BF506619C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11" name="Text Box 42">
          <a:extLst>
            <a:ext uri="{FF2B5EF4-FFF2-40B4-BE49-F238E27FC236}">
              <a16:creationId xmlns:a16="http://schemas.microsoft.com/office/drawing/2014/main" id="{E89E6BBC-EF32-4449-A166-FC07A72928A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12" name="Text Box 43">
          <a:extLst>
            <a:ext uri="{FF2B5EF4-FFF2-40B4-BE49-F238E27FC236}">
              <a16:creationId xmlns:a16="http://schemas.microsoft.com/office/drawing/2014/main" id="{C7BF6185-85E0-42C8-B961-82419B90DFB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13" name="Text Box 44">
          <a:extLst>
            <a:ext uri="{FF2B5EF4-FFF2-40B4-BE49-F238E27FC236}">
              <a16:creationId xmlns:a16="http://schemas.microsoft.com/office/drawing/2014/main" id="{F5025A36-D71D-4E12-A94B-37F511A8DA9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14" name="Text Box 45">
          <a:extLst>
            <a:ext uri="{FF2B5EF4-FFF2-40B4-BE49-F238E27FC236}">
              <a16:creationId xmlns:a16="http://schemas.microsoft.com/office/drawing/2014/main" id="{9B998E1F-D567-493B-BD15-E1C884CBFC9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15" name="Text Box 46">
          <a:extLst>
            <a:ext uri="{FF2B5EF4-FFF2-40B4-BE49-F238E27FC236}">
              <a16:creationId xmlns:a16="http://schemas.microsoft.com/office/drawing/2014/main" id="{4D3487DA-2C40-4329-8637-4298D8A9E74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16" name="Text Box 47">
          <a:extLst>
            <a:ext uri="{FF2B5EF4-FFF2-40B4-BE49-F238E27FC236}">
              <a16:creationId xmlns:a16="http://schemas.microsoft.com/office/drawing/2014/main" id="{FE0D2EC8-533B-4FA5-982D-53EA2984E52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17" name="Text Box 48">
          <a:extLst>
            <a:ext uri="{FF2B5EF4-FFF2-40B4-BE49-F238E27FC236}">
              <a16:creationId xmlns:a16="http://schemas.microsoft.com/office/drawing/2014/main" id="{02B25370-5965-45AC-BF15-671D72C0129C}"/>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18" name="Text Box 49">
          <a:extLst>
            <a:ext uri="{FF2B5EF4-FFF2-40B4-BE49-F238E27FC236}">
              <a16:creationId xmlns:a16="http://schemas.microsoft.com/office/drawing/2014/main" id="{0F066641-398A-4937-8B29-4962314E5B0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19" name="Text Box 50">
          <a:extLst>
            <a:ext uri="{FF2B5EF4-FFF2-40B4-BE49-F238E27FC236}">
              <a16:creationId xmlns:a16="http://schemas.microsoft.com/office/drawing/2014/main" id="{BFA329CF-8170-48D6-B9E9-FC3A3FC431A2}"/>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20" name="Text Box 51">
          <a:extLst>
            <a:ext uri="{FF2B5EF4-FFF2-40B4-BE49-F238E27FC236}">
              <a16:creationId xmlns:a16="http://schemas.microsoft.com/office/drawing/2014/main" id="{E882EE21-24E5-4F89-80D8-2581C029CF7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21" name="Text Box 52">
          <a:extLst>
            <a:ext uri="{FF2B5EF4-FFF2-40B4-BE49-F238E27FC236}">
              <a16:creationId xmlns:a16="http://schemas.microsoft.com/office/drawing/2014/main" id="{841CC0BF-A790-4E37-BC9D-82452136124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22" name="Text Box 53">
          <a:extLst>
            <a:ext uri="{FF2B5EF4-FFF2-40B4-BE49-F238E27FC236}">
              <a16:creationId xmlns:a16="http://schemas.microsoft.com/office/drawing/2014/main" id="{58D20AAC-A758-46AC-977C-A5A6820FFF33}"/>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23" name="Text Box 54">
          <a:extLst>
            <a:ext uri="{FF2B5EF4-FFF2-40B4-BE49-F238E27FC236}">
              <a16:creationId xmlns:a16="http://schemas.microsoft.com/office/drawing/2014/main" id="{BA917D71-37AA-471F-9CD5-7217C6B5273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24" name="Text Box 55">
          <a:extLst>
            <a:ext uri="{FF2B5EF4-FFF2-40B4-BE49-F238E27FC236}">
              <a16:creationId xmlns:a16="http://schemas.microsoft.com/office/drawing/2014/main" id="{91ECE2E2-1E3A-4F62-AB62-BB1FEE4705B3}"/>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25" name="Text Box 56">
          <a:extLst>
            <a:ext uri="{FF2B5EF4-FFF2-40B4-BE49-F238E27FC236}">
              <a16:creationId xmlns:a16="http://schemas.microsoft.com/office/drawing/2014/main" id="{A8E6D9C9-F2F5-49BB-9703-71ACF60C968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26" name="Text Box 57">
          <a:extLst>
            <a:ext uri="{FF2B5EF4-FFF2-40B4-BE49-F238E27FC236}">
              <a16:creationId xmlns:a16="http://schemas.microsoft.com/office/drawing/2014/main" id="{688D3532-D0E1-4E7F-96D7-6AF657C10BA3}"/>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27" name="Text Box 58">
          <a:extLst>
            <a:ext uri="{FF2B5EF4-FFF2-40B4-BE49-F238E27FC236}">
              <a16:creationId xmlns:a16="http://schemas.microsoft.com/office/drawing/2014/main" id="{89D8ACC7-1F11-4147-9E21-CA8951E6EAB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28" name="Text Box 99">
          <a:extLst>
            <a:ext uri="{FF2B5EF4-FFF2-40B4-BE49-F238E27FC236}">
              <a16:creationId xmlns:a16="http://schemas.microsoft.com/office/drawing/2014/main" id="{4014F302-ED6C-4A3E-8036-9615524A951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29" name="Text Box 100">
          <a:extLst>
            <a:ext uri="{FF2B5EF4-FFF2-40B4-BE49-F238E27FC236}">
              <a16:creationId xmlns:a16="http://schemas.microsoft.com/office/drawing/2014/main" id="{DCB16C9B-3B55-41CD-92A5-05C6F89525B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30" name="Text Box 101">
          <a:extLst>
            <a:ext uri="{FF2B5EF4-FFF2-40B4-BE49-F238E27FC236}">
              <a16:creationId xmlns:a16="http://schemas.microsoft.com/office/drawing/2014/main" id="{66D3842F-E2E8-4934-B006-A5026B949F6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31" name="Text Box 102">
          <a:extLst>
            <a:ext uri="{FF2B5EF4-FFF2-40B4-BE49-F238E27FC236}">
              <a16:creationId xmlns:a16="http://schemas.microsoft.com/office/drawing/2014/main" id="{A242678A-6FF4-48A5-A9FE-B7141475B26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32" name="Text Box 103">
          <a:extLst>
            <a:ext uri="{FF2B5EF4-FFF2-40B4-BE49-F238E27FC236}">
              <a16:creationId xmlns:a16="http://schemas.microsoft.com/office/drawing/2014/main" id="{70FDD6A6-61CD-4A0D-A9C8-FADFFA66FBF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33" name="Text Box 104">
          <a:extLst>
            <a:ext uri="{FF2B5EF4-FFF2-40B4-BE49-F238E27FC236}">
              <a16:creationId xmlns:a16="http://schemas.microsoft.com/office/drawing/2014/main" id="{CB0FDC9C-E450-4E4B-8101-5790566EC083}"/>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34" name="Text Box 105">
          <a:extLst>
            <a:ext uri="{FF2B5EF4-FFF2-40B4-BE49-F238E27FC236}">
              <a16:creationId xmlns:a16="http://schemas.microsoft.com/office/drawing/2014/main" id="{8E2E958E-A6FD-482C-8722-C207C46D642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35" name="Text Box 106">
          <a:extLst>
            <a:ext uri="{FF2B5EF4-FFF2-40B4-BE49-F238E27FC236}">
              <a16:creationId xmlns:a16="http://schemas.microsoft.com/office/drawing/2014/main" id="{00D9D7D4-6CE4-4812-9816-3D3EBF1DF75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36" name="Text Box 107">
          <a:extLst>
            <a:ext uri="{FF2B5EF4-FFF2-40B4-BE49-F238E27FC236}">
              <a16:creationId xmlns:a16="http://schemas.microsoft.com/office/drawing/2014/main" id="{11CCE10D-4799-49D2-AE24-8DBA7F69AC5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37" name="Text Box 108">
          <a:extLst>
            <a:ext uri="{FF2B5EF4-FFF2-40B4-BE49-F238E27FC236}">
              <a16:creationId xmlns:a16="http://schemas.microsoft.com/office/drawing/2014/main" id="{17508E54-7173-4937-986E-C28864B20013}"/>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38" name="Text Box 109">
          <a:extLst>
            <a:ext uri="{FF2B5EF4-FFF2-40B4-BE49-F238E27FC236}">
              <a16:creationId xmlns:a16="http://schemas.microsoft.com/office/drawing/2014/main" id="{CB459C31-2C96-4BCF-A4A9-C931DA7F1B3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39" name="Text Box 110">
          <a:extLst>
            <a:ext uri="{FF2B5EF4-FFF2-40B4-BE49-F238E27FC236}">
              <a16:creationId xmlns:a16="http://schemas.microsoft.com/office/drawing/2014/main" id="{E16EFA1E-9FF5-4D4F-A1A0-5A81B94E80A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40" name="Text Box 111">
          <a:extLst>
            <a:ext uri="{FF2B5EF4-FFF2-40B4-BE49-F238E27FC236}">
              <a16:creationId xmlns:a16="http://schemas.microsoft.com/office/drawing/2014/main" id="{48A26BE6-9BC5-4F8E-8B49-421858D0E00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41" name="Text Box 112">
          <a:extLst>
            <a:ext uri="{FF2B5EF4-FFF2-40B4-BE49-F238E27FC236}">
              <a16:creationId xmlns:a16="http://schemas.microsoft.com/office/drawing/2014/main" id="{241D544C-05F6-4823-AD81-3128A6C8351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42" name="Text Box 113">
          <a:extLst>
            <a:ext uri="{FF2B5EF4-FFF2-40B4-BE49-F238E27FC236}">
              <a16:creationId xmlns:a16="http://schemas.microsoft.com/office/drawing/2014/main" id="{68CC6709-BE95-410A-92B4-E37F94813D71}"/>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43" name="Text Box 114">
          <a:extLst>
            <a:ext uri="{FF2B5EF4-FFF2-40B4-BE49-F238E27FC236}">
              <a16:creationId xmlns:a16="http://schemas.microsoft.com/office/drawing/2014/main" id="{69479103-F3DE-46A4-A675-1F68474DD30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44" name="Text Box 115">
          <a:extLst>
            <a:ext uri="{FF2B5EF4-FFF2-40B4-BE49-F238E27FC236}">
              <a16:creationId xmlns:a16="http://schemas.microsoft.com/office/drawing/2014/main" id="{9718BFFF-681A-4DA3-A18D-975B8209466C}"/>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45" name="Text Box 116">
          <a:extLst>
            <a:ext uri="{FF2B5EF4-FFF2-40B4-BE49-F238E27FC236}">
              <a16:creationId xmlns:a16="http://schemas.microsoft.com/office/drawing/2014/main" id="{A9CF01D2-AFF6-4247-9BB7-E74FE269B1F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46" name="Text Box 117">
          <a:extLst>
            <a:ext uri="{FF2B5EF4-FFF2-40B4-BE49-F238E27FC236}">
              <a16:creationId xmlns:a16="http://schemas.microsoft.com/office/drawing/2014/main" id="{77A137ED-3D58-4078-8727-8EB6B82D88C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47" name="Text Box 118">
          <a:extLst>
            <a:ext uri="{FF2B5EF4-FFF2-40B4-BE49-F238E27FC236}">
              <a16:creationId xmlns:a16="http://schemas.microsoft.com/office/drawing/2014/main" id="{3E955566-DDCB-408E-86BD-00E006A8407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48" name="Text Box 119">
          <a:extLst>
            <a:ext uri="{FF2B5EF4-FFF2-40B4-BE49-F238E27FC236}">
              <a16:creationId xmlns:a16="http://schemas.microsoft.com/office/drawing/2014/main" id="{31A426A4-3B11-4764-906A-8100A1E01FF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49" name="Text Box 120">
          <a:extLst>
            <a:ext uri="{FF2B5EF4-FFF2-40B4-BE49-F238E27FC236}">
              <a16:creationId xmlns:a16="http://schemas.microsoft.com/office/drawing/2014/main" id="{65BDBFC8-77CA-42B4-AB4C-FF615BE82D43}"/>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50" name="Text Box 121">
          <a:extLst>
            <a:ext uri="{FF2B5EF4-FFF2-40B4-BE49-F238E27FC236}">
              <a16:creationId xmlns:a16="http://schemas.microsoft.com/office/drawing/2014/main" id="{24F888A9-5CCD-456D-9B63-D4F8207E264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51" name="Text Box 122">
          <a:extLst>
            <a:ext uri="{FF2B5EF4-FFF2-40B4-BE49-F238E27FC236}">
              <a16:creationId xmlns:a16="http://schemas.microsoft.com/office/drawing/2014/main" id="{CA302D6A-74D8-4AC5-8A98-57622C858E2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52" name="Text Box 123">
          <a:extLst>
            <a:ext uri="{FF2B5EF4-FFF2-40B4-BE49-F238E27FC236}">
              <a16:creationId xmlns:a16="http://schemas.microsoft.com/office/drawing/2014/main" id="{7967A1F3-6622-40FF-B091-772A8DB873C1}"/>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53" name="Text Box 124">
          <a:extLst>
            <a:ext uri="{FF2B5EF4-FFF2-40B4-BE49-F238E27FC236}">
              <a16:creationId xmlns:a16="http://schemas.microsoft.com/office/drawing/2014/main" id="{72F229C7-A449-470C-9BB7-2FD4A13B992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54" name="Text Box 125">
          <a:extLst>
            <a:ext uri="{FF2B5EF4-FFF2-40B4-BE49-F238E27FC236}">
              <a16:creationId xmlns:a16="http://schemas.microsoft.com/office/drawing/2014/main" id="{C1E570FE-92E9-458B-8F0C-AC4E5491A2B3}"/>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55" name="Text Box 126">
          <a:extLst>
            <a:ext uri="{FF2B5EF4-FFF2-40B4-BE49-F238E27FC236}">
              <a16:creationId xmlns:a16="http://schemas.microsoft.com/office/drawing/2014/main" id="{9D95C62F-856C-42A2-9989-10CB8C90AAF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56" name="Text Box 127">
          <a:extLst>
            <a:ext uri="{FF2B5EF4-FFF2-40B4-BE49-F238E27FC236}">
              <a16:creationId xmlns:a16="http://schemas.microsoft.com/office/drawing/2014/main" id="{1E7A0DCC-1DF5-49B2-B3CD-BE35420CF9A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57" name="Text Box 128">
          <a:extLst>
            <a:ext uri="{FF2B5EF4-FFF2-40B4-BE49-F238E27FC236}">
              <a16:creationId xmlns:a16="http://schemas.microsoft.com/office/drawing/2014/main" id="{87067DC3-BBE7-44DF-86EA-3B6BA794269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58" name="Text Box 129">
          <a:extLst>
            <a:ext uri="{FF2B5EF4-FFF2-40B4-BE49-F238E27FC236}">
              <a16:creationId xmlns:a16="http://schemas.microsoft.com/office/drawing/2014/main" id="{1CA01055-55D7-4CFA-AFB6-F06BAB93A7A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59" name="Text Box 130">
          <a:extLst>
            <a:ext uri="{FF2B5EF4-FFF2-40B4-BE49-F238E27FC236}">
              <a16:creationId xmlns:a16="http://schemas.microsoft.com/office/drawing/2014/main" id="{B567013D-E858-4E92-ACBF-CC8FADA3F02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60" name="Text Box 131">
          <a:extLst>
            <a:ext uri="{FF2B5EF4-FFF2-40B4-BE49-F238E27FC236}">
              <a16:creationId xmlns:a16="http://schemas.microsoft.com/office/drawing/2014/main" id="{ADC06B66-3E38-42CD-B215-B6DB31F9230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61" name="Text Box 132">
          <a:extLst>
            <a:ext uri="{FF2B5EF4-FFF2-40B4-BE49-F238E27FC236}">
              <a16:creationId xmlns:a16="http://schemas.microsoft.com/office/drawing/2014/main" id="{75FCF051-AE80-40C2-B891-8643A35E6D4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62" name="Text Box 133">
          <a:extLst>
            <a:ext uri="{FF2B5EF4-FFF2-40B4-BE49-F238E27FC236}">
              <a16:creationId xmlns:a16="http://schemas.microsoft.com/office/drawing/2014/main" id="{7F7AB5E5-EA72-47E0-897F-4FD2FA21BD2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63" name="Text Box 134">
          <a:extLst>
            <a:ext uri="{FF2B5EF4-FFF2-40B4-BE49-F238E27FC236}">
              <a16:creationId xmlns:a16="http://schemas.microsoft.com/office/drawing/2014/main" id="{196CA5B3-C8BF-4972-9799-386BB99E427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64" name="Text Box 135">
          <a:extLst>
            <a:ext uri="{FF2B5EF4-FFF2-40B4-BE49-F238E27FC236}">
              <a16:creationId xmlns:a16="http://schemas.microsoft.com/office/drawing/2014/main" id="{3F800930-1C8B-43D0-86CD-5F8EDBB58C3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65" name="Text Box 136">
          <a:extLst>
            <a:ext uri="{FF2B5EF4-FFF2-40B4-BE49-F238E27FC236}">
              <a16:creationId xmlns:a16="http://schemas.microsoft.com/office/drawing/2014/main" id="{5DB08BAB-4137-4EFE-A7B8-CD7EAF8323E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66" name="Text Box 137">
          <a:extLst>
            <a:ext uri="{FF2B5EF4-FFF2-40B4-BE49-F238E27FC236}">
              <a16:creationId xmlns:a16="http://schemas.microsoft.com/office/drawing/2014/main" id="{E5CD8D60-B972-44FA-A1D9-1D306B10C83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67" name="Text Box 138">
          <a:extLst>
            <a:ext uri="{FF2B5EF4-FFF2-40B4-BE49-F238E27FC236}">
              <a16:creationId xmlns:a16="http://schemas.microsoft.com/office/drawing/2014/main" id="{DE012114-C4AA-417F-8F5C-9FCC02ED4B0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68" name="Text Box 139">
          <a:extLst>
            <a:ext uri="{FF2B5EF4-FFF2-40B4-BE49-F238E27FC236}">
              <a16:creationId xmlns:a16="http://schemas.microsoft.com/office/drawing/2014/main" id="{971D71CF-E270-4A22-9087-A19D99C8BDD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69" name="Text Box 140">
          <a:extLst>
            <a:ext uri="{FF2B5EF4-FFF2-40B4-BE49-F238E27FC236}">
              <a16:creationId xmlns:a16="http://schemas.microsoft.com/office/drawing/2014/main" id="{5D45A4D4-4B7B-4835-A05E-6DCC6F69106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70" name="Text Box 141">
          <a:extLst>
            <a:ext uri="{FF2B5EF4-FFF2-40B4-BE49-F238E27FC236}">
              <a16:creationId xmlns:a16="http://schemas.microsoft.com/office/drawing/2014/main" id="{C9631EBD-9EE8-4112-8E0C-BBBDA31AAF8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71" name="Text Box 142">
          <a:extLst>
            <a:ext uri="{FF2B5EF4-FFF2-40B4-BE49-F238E27FC236}">
              <a16:creationId xmlns:a16="http://schemas.microsoft.com/office/drawing/2014/main" id="{C20DC8EE-2999-495A-BB1C-992871C9889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72" name="Text Box 143">
          <a:extLst>
            <a:ext uri="{FF2B5EF4-FFF2-40B4-BE49-F238E27FC236}">
              <a16:creationId xmlns:a16="http://schemas.microsoft.com/office/drawing/2014/main" id="{8CB4F6AC-94CD-4E73-BA23-77FCF7FD0DE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73" name="Text Box 144">
          <a:extLst>
            <a:ext uri="{FF2B5EF4-FFF2-40B4-BE49-F238E27FC236}">
              <a16:creationId xmlns:a16="http://schemas.microsoft.com/office/drawing/2014/main" id="{5E0DB83C-CBDA-4F7A-B3BE-E6FC02B7801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74" name="Text Box 145">
          <a:extLst>
            <a:ext uri="{FF2B5EF4-FFF2-40B4-BE49-F238E27FC236}">
              <a16:creationId xmlns:a16="http://schemas.microsoft.com/office/drawing/2014/main" id="{B806CD20-0EFD-4A9D-8327-E157479F13E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75" name="Text Box 146">
          <a:extLst>
            <a:ext uri="{FF2B5EF4-FFF2-40B4-BE49-F238E27FC236}">
              <a16:creationId xmlns:a16="http://schemas.microsoft.com/office/drawing/2014/main" id="{DF086158-894A-49D4-9D98-7F4E8A5AEF3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76" name="Text Box 147">
          <a:extLst>
            <a:ext uri="{FF2B5EF4-FFF2-40B4-BE49-F238E27FC236}">
              <a16:creationId xmlns:a16="http://schemas.microsoft.com/office/drawing/2014/main" id="{3981FAFB-9C51-402A-AEFE-771011EE391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77" name="Text Box 148">
          <a:extLst>
            <a:ext uri="{FF2B5EF4-FFF2-40B4-BE49-F238E27FC236}">
              <a16:creationId xmlns:a16="http://schemas.microsoft.com/office/drawing/2014/main" id="{C044235D-BCA0-4FF2-8952-42EA26C0B19C}"/>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78" name="Text Box 149">
          <a:extLst>
            <a:ext uri="{FF2B5EF4-FFF2-40B4-BE49-F238E27FC236}">
              <a16:creationId xmlns:a16="http://schemas.microsoft.com/office/drawing/2014/main" id="{EE94C3C6-222B-4E9C-AA25-FEC50E96C1D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79" name="Text Box 150">
          <a:extLst>
            <a:ext uri="{FF2B5EF4-FFF2-40B4-BE49-F238E27FC236}">
              <a16:creationId xmlns:a16="http://schemas.microsoft.com/office/drawing/2014/main" id="{18D8957E-779F-4B56-AE4D-9E3EF3406B3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80" name="Text Box 151">
          <a:extLst>
            <a:ext uri="{FF2B5EF4-FFF2-40B4-BE49-F238E27FC236}">
              <a16:creationId xmlns:a16="http://schemas.microsoft.com/office/drawing/2014/main" id="{ABA019DB-6D6B-4216-930C-2D3DDD02C5A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81" name="Text Box 152">
          <a:extLst>
            <a:ext uri="{FF2B5EF4-FFF2-40B4-BE49-F238E27FC236}">
              <a16:creationId xmlns:a16="http://schemas.microsoft.com/office/drawing/2014/main" id="{7A60B772-5D2A-4CA6-A9B3-BF80CD79FED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82" name="Text Box 153">
          <a:extLst>
            <a:ext uri="{FF2B5EF4-FFF2-40B4-BE49-F238E27FC236}">
              <a16:creationId xmlns:a16="http://schemas.microsoft.com/office/drawing/2014/main" id="{9EF2DEE9-66E9-4A48-B381-DBD8145FA7C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83" name="Text Box 154">
          <a:extLst>
            <a:ext uri="{FF2B5EF4-FFF2-40B4-BE49-F238E27FC236}">
              <a16:creationId xmlns:a16="http://schemas.microsoft.com/office/drawing/2014/main" id="{E631CD33-115A-45B4-82DB-729EFBA8F4F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84" name="Text Box 155">
          <a:extLst>
            <a:ext uri="{FF2B5EF4-FFF2-40B4-BE49-F238E27FC236}">
              <a16:creationId xmlns:a16="http://schemas.microsoft.com/office/drawing/2014/main" id="{307F4A29-3CB0-461D-8193-6CA32D852F4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85" name="Text Box 156">
          <a:extLst>
            <a:ext uri="{FF2B5EF4-FFF2-40B4-BE49-F238E27FC236}">
              <a16:creationId xmlns:a16="http://schemas.microsoft.com/office/drawing/2014/main" id="{EE813E25-34E4-4A7D-813A-B00377D214F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86" name="Text Box 157">
          <a:extLst>
            <a:ext uri="{FF2B5EF4-FFF2-40B4-BE49-F238E27FC236}">
              <a16:creationId xmlns:a16="http://schemas.microsoft.com/office/drawing/2014/main" id="{690FF9DA-C6B3-4A57-B773-B209064CD22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87" name="Text Box 158">
          <a:extLst>
            <a:ext uri="{FF2B5EF4-FFF2-40B4-BE49-F238E27FC236}">
              <a16:creationId xmlns:a16="http://schemas.microsoft.com/office/drawing/2014/main" id="{E6F46259-E051-48C1-9B66-AE27C593275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88" name="Text Box 3">
          <a:extLst>
            <a:ext uri="{FF2B5EF4-FFF2-40B4-BE49-F238E27FC236}">
              <a16:creationId xmlns:a16="http://schemas.microsoft.com/office/drawing/2014/main" id="{2C8078FC-4246-408E-B31B-20F7F9C24DC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89" name="Text Box 4">
          <a:extLst>
            <a:ext uri="{FF2B5EF4-FFF2-40B4-BE49-F238E27FC236}">
              <a16:creationId xmlns:a16="http://schemas.microsoft.com/office/drawing/2014/main" id="{68DE31EE-2562-450B-95EB-BF114A97346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90" name="Text Box 5">
          <a:extLst>
            <a:ext uri="{FF2B5EF4-FFF2-40B4-BE49-F238E27FC236}">
              <a16:creationId xmlns:a16="http://schemas.microsoft.com/office/drawing/2014/main" id="{63EE64EC-B019-4BFF-AEE8-FE1C2A73998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91" name="Text Box 6">
          <a:extLst>
            <a:ext uri="{FF2B5EF4-FFF2-40B4-BE49-F238E27FC236}">
              <a16:creationId xmlns:a16="http://schemas.microsoft.com/office/drawing/2014/main" id="{7CCE93DB-FA34-4057-8FFC-44DCC355E4D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92" name="Text Box 7">
          <a:extLst>
            <a:ext uri="{FF2B5EF4-FFF2-40B4-BE49-F238E27FC236}">
              <a16:creationId xmlns:a16="http://schemas.microsoft.com/office/drawing/2014/main" id="{8F97CC4C-AD36-4B15-87E7-4AC8E9B94FD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93" name="Text Box 8">
          <a:extLst>
            <a:ext uri="{FF2B5EF4-FFF2-40B4-BE49-F238E27FC236}">
              <a16:creationId xmlns:a16="http://schemas.microsoft.com/office/drawing/2014/main" id="{1843B56D-FA48-436D-AF19-A5A55D8DA14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94" name="Text Box 9">
          <a:extLst>
            <a:ext uri="{FF2B5EF4-FFF2-40B4-BE49-F238E27FC236}">
              <a16:creationId xmlns:a16="http://schemas.microsoft.com/office/drawing/2014/main" id="{CC3E6CF4-0B3B-4461-90E3-7CC1EEA95A5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95" name="Text Box 10">
          <a:extLst>
            <a:ext uri="{FF2B5EF4-FFF2-40B4-BE49-F238E27FC236}">
              <a16:creationId xmlns:a16="http://schemas.microsoft.com/office/drawing/2014/main" id="{6B36EB31-811F-4361-A9DD-4F80B556EB9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96" name="Text Box 11">
          <a:extLst>
            <a:ext uri="{FF2B5EF4-FFF2-40B4-BE49-F238E27FC236}">
              <a16:creationId xmlns:a16="http://schemas.microsoft.com/office/drawing/2014/main" id="{3643E600-8DC0-4C1F-9B52-B10AE4340F6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97" name="Text Box 12">
          <a:extLst>
            <a:ext uri="{FF2B5EF4-FFF2-40B4-BE49-F238E27FC236}">
              <a16:creationId xmlns:a16="http://schemas.microsoft.com/office/drawing/2014/main" id="{617ABAFD-AD0B-4695-B943-80A02E836B6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98" name="Text Box 13">
          <a:extLst>
            <a:ext uri="{FF2B5EF4-FFF2-40B4-BE49-F238E27FC236}">
              <a16:creationId xmlns:a16="http://schemas.microsoft.com/office/drawing/2014/main" id="{E540095A-81DE-4990-90DC-F513044B184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299" name="Text Box 14">
          <a:extLst>
            <a:ext uri="{FF2B5EF4-FFF2-40B4-BE49-F238E27FC236}">
              <a16:creationId xmlns:a16="http://schemas.microsoft.com/office/drawing/2014/main" id="{42FC37D0-4C00-4A5F-9016-23349BFB4572}"/>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00" name="Text Box 35">
          <a:extLst>
            <a:ext uri="{FF2B5EF4-FFF2-40B4-BE49-F238E27FC236}">
              <a16:creationId xmlns:a16="http://schemas.microsoft.com/office/drawing/2014/main" id="{60EC1A5D-7A3D-4A3D-90B2-B5DFD346E3E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01" name="Text Box 36">
          <a:extLst>
            <a:ext uri="{FF2B5EF4-FFF2-40B4-BE49-F238E27FC236}">
              <a16:creationId xmlns:a16="http://schemas.microsoft.com/office/drawing/2014/main" id="{7FB95573-213A-4200-91B4-DDE7BB595C3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02" name="Text Box 37">
          <a:extLst>
            <a:ext uri="{FF2B5EF4-FFF2-40B4-BE49-F238E27FC236}">
              <a16:creationId xmlns:a16="http://schemas.microsoft.com/office/drawing/2014/main" id="{500EDD27-AF6E-4E5D-864E-0D920027E06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03" name="Text Box 38">
          <a:extLst>
            <a:ext uri="{FF2B5EF4-FFF2-40B4-BE49-F238E27FC236}">
              <a16:creationId xmlns:a16="http://schemas.microsoft.com/office/drawing/2014/main" id="{B64C235A-2F5E-4175-887A-4F342A7115C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04" name="Text Box 39">
          <a:extLst>
            <a:ext uri="{FF2B5EF4-FFF2-40B4-BE49-F238E27FC236}">
              <a16:creationId xmlns:a16="http://schemas.microsoft.com/office/drawing/2014/main" id="{70A614AD-DC89-4A02-8A29-F937805A59E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05" name="Text Box 40">
          <a:extLst>
            <a:ext uri="{FF2B5EF4-FFF2-40B4-BE49-F238E27FC236}">
              <a16:creationId xmlns:a16="http://schemas.microsoft.com/office/drawing/2014/main" id="{CEEFF0C0-5317-46B1-83DA-B928E4D14FE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06" name="Text Box 41">
          <a:extLst>
            <a:ext uri="{FF2B5EF4-FFF2-40B4-BE49-F238E27FC236}">
              <a16:creationId xmlns:a16="http://schemas.microsoft.com/office/drawing/2014/main" id="{EF88F6D2-F0BD-48BE-9791-583BC4F6F1A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07" name="Text Box 42">
          <a:extLst>
            <a:ext uri="{FF2B5EF4-FFF2-40B4-BE49-F238E27FC236}">
              <a16:creationId xmlns:a16="http://schemas.microsoft.com/office/drawing/2014/main" id="{5C660178-1EFB-42D5-9F3F-68E3D7B0626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08" name="Text Box 43">
          <a:extLst>
            <a:ext uri="{FF2B5EF4-FFF2-40B4-BE49-F238E27FC236}">
              <a16:creationId xmlns:a16="http://schemas.microsoft.com/office/drawing/2014/main" id="{DDEC1D76-C9B4-4BD0-988B-56A793BA011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09" name="Text Box 44">
          <a:extLst>
            <a:ext uri="{FF2B5EF4-FFF2-40B4-BE49-F238E27FC236}">
              <a16:creationId xmlns:a16="http://schemas.microsoft.com/office/drawing/2014/main" id="{33CAB1DA-EDD6-45EE-90F1-761B24A4D61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10" name="Text Box 45">
          <a:extLst>
            <a:ext uri="{FF2B5EF4-FFF2-40B4-BE49-F238E27FC236}">
              <a16:creationId xmlns:a16="http://schemas.microsoft.com/office/drawing/2014/main" id="{C7311D0B-AA62-4C9A-BDEC-606B0FDAABD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11" name="Text Box 46">
          <a:extLst>
            <a:ext uri="{FF2B5EF4-FFF2-40B4-BE49-F238E27FC236}">
              <a16:creationId xmlns:a16="http://schemas.microsoft.com/office/drawing/2014/main" id="{2744D980-85BA-4FAF-AAF5-2A3F01C3CDC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12" name="Text Box 47">
          <a:extLst>
            <a:ext uri="{FF2B5EF4-FFF2-40B4-BE49-F238E27FC236}">
              <a16:creationId xmlns:a16="http://schemas.microsoft.com/office/drawing/2014/main" id="{3973A087-45FB-4232-8595-88B2A9A4087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13" name="Text Box 48">
          <a:extLst>
            <a:ext uri="{FF2B5EF4-FFF2-40B4-BE49-F238E27FC236}">
              <a16:creationId xmlns:a16="http://schemas.microsoft.com/office/drawing/2014/main" id="{1F1291E0-3939-4CA9-8FC3-41D95706A5A3}"/>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14" name="Text Box 49">
          <a:extLst>
            <a:ext uri="{FF2B5EF4-FFF2-40B4-BE49-F238E27FC236}">
              <a16:creationId xmlns:a16="http://schemas.microsoft.com/office/drawing/2014/main" id="{229F4DBD-79FC-475A-A97A-7519AE0035D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15" name="Text Box 50">
          <a:extLst>
            <a:ext uri="{FF2B5EF4-FFF2-40B4-BE49-F238E27FC236}">
              <a16:creationId xmlns:a16="http://schemas.microsoft.com/office/drawing/2014/main" id="{C062EBF8-1725-4D84-8040-2C2F42D40FE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16" name="Text Box 51">
          <a:extLst>
            <a:ext uri="{FF2B5EF4-FFF2-40B4-BE49-F238E27FC236}">
              <a16:creationId xmlns:a16="http://schemas.microsoft.com/office/drawing/2014/main" id="{DD422EF8-CF99-45E7-AB34-FC5A9DA5388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17" name="Text Box 52">
          <a:extLst>
            <a:ext uri="{FF2B5EF4-FFF2-40B4-BE49-F238E27FC236}">
              <a16:creationId xmlns:a16="http://schemas.microsoft.com/office/drawing/2014/main" id="{B72A1723-88E2-4BA2-AD8D-72C6302C7CF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18" name="Text Box 53">
          <a:extLst>
            <a:ext uri="{FF2B5EF4-FFF2-40B4-BE49-F238E27FC236}">
              <a16:creationId xmlns:a16="http://schemas.microsoft.com/office/drawing/2014/main" id="{84DE759B-3491-4062-A50F-D5274616A0D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19" name="Text Box 54">
          <a:extLst>
            <a:ext uri="{FF2B5EF4-FFF2-40B4-BE49-F238E27FC236}">
              <a16:creationId xmlns:a16="http://schemas.microsoft.com/office/drawing/2014/main" id="{CCCA6B2D-B860-4419-BA4A-AEAA16A9FB1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20" name="Text Box 55">
          <a:extLst>
            <a:ext uri="{FF2B5EF4-FFF2-40B4-BE49-F238E27FC236}">
              <a16:creationId xmlns:a16="http://schemas.microsoft.com/office/drawing/2014/main" id="{ACA0371A-6AFE-476C-87DF-2D23FFBC7CF1}"/>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21" name="Text Box 56">
          <a:extLst>
            <a:ext uri="{FF2B5EF4-FFF2-40B4-BE49-F238E27FC236}">
              <a16:creationId xmlns:a16="http://schemas.microsoft.com/office/drawing/2014/main" id="{550CBBB3-F747-4C7D-B8FE-315E3B0765C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22" name="Text Box 57">
          <a:extLst>
            <a:ext uri="{FF2B5EF4-FFF2-40B4-BE49-F238E27FC236}">
              <a16:creationId xmlns:a16="http://schemas.microsoft.com/office/drawing/2014/main" id="{D7EE0E7A-1ACE-48D4-86C7-16E68D64FFB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23" name="Text Box 58">
          <a:extLst>
            <a:ext uri="{FF2B5EF4-FFF2-40B4-BE49-F238E27FC236}">
              <a16:creationId xmlns:a16="http://schemas.microsoft.com/office/drawing/2014/main" id="{1E9973B7-B0A0-4A22-AA66-B5922FA1531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24" name="Text Box 99">
          <a:extLst>
            <a:ext uri="{FF2B5EF4-FFF2-40B4-BE49-F238E27FC236}">
              <a16:creationId xmlns:a16="http://schemas.microsoft.com/office/drawing/2014/main" id="{09DDDF3B-8469-42D5-AE00-A491C0E7510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25" name="Text Box 100">
          <a:extLst>
            <a:ext uri="{FF2B5EF4-FFF2-40B4-BE49-F238E27FC236}">
              <a16:creationId xmlns:a16="http://schemas.microsoft.com/office/drawing/2014/main" id="{91EEFF33-BD52-4A5F-9CDF-D87E825A179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26" name="Text Box 101">
          <a:extLst>
            <a:ext uri="{FF2B5EF4-FFF2-40B4-BE49-F238E27FC236}">
              <a16:creationId xmlns:a16="http://schemas.microsoft.com/office/drawing/2014/main" id="{E7713CBC-6170-4016-9FCE-2A725E3036F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27" name="Text Box 102">
          <a:extLst>
            <a:ext uri="{FF2B5EF4-FFF2-40B4-BE49-F238E27FC236}">
              <a16:creationId xmlns:a16="http://schemas.microsoft.com/office/drawing/2014/main" id="{360096FA-03FB-44EE-849E-D25655A7FB8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28" name="Text Box 103">
          <a:extLst>
            <a:ext uri="{FF2B5EF4-FFF2-40B4-BE49-F238E27FC236}">
              <a16:creationId xmlns:a16="http://schemas.microsoft.com/office/drawing/2014/main" id="{AB196987-498E-49C9-A2C8-928F93DF2D7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29" name="Text Box 104">
          <a:extLst>
            <a:ext uri="{FF2B5EF4-FFF2-40B4-BE49-F238E27FC236}">
              <a16:creationId xmlns:a16="http://schemas.microsoft.com/office/drawing/2014/main" id="{76533128-BD54-46D4-B4AC-842EA325782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30" name="Text Box 105">
          <a:extLst>
            <a:ext uri="{FF2B5EF4-FFF2-40B4-BE49-F238E27FC236}">
              <a16:creationId xmlns:a16="http://schemas.microsoft.com/office/drawing/2014/main" id="{83B8F14B-C9BC-4870-A1E6-D414A8A18CD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31" name="Text Box 106">
          <a:extLst>
            <a:ext uri="{FF2B5EF4-FFF2-40B4-BE49-F238E27FC236}">
              <a16:creationId xmlns:a16="http://schemas.microsoft.com/office/drawing/2014/main" id="{5C54CEFD-17EB-464F-86BB-FBFB1210AF8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32" name="Text Box 107">
          <a:extLst>
            <a:ext uri="{FF2B5EF4-FFF2-40B4-BE49-F238E27FC236}">
              <a16:creationId xmlns:a16="http://schemas.microsoft.com/office/drawing/2014/main" id="{3EF24A16-2C03-4428-B849-33B1383E755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33" name="Text Box 108">
          <a:extLst>
            <a:ext uri="{FF2B5EF4-FFF2-40B4-BE49-F238E27FC236}">
              <a16:creationId xmlns:a16="http://schemas.microsoft.com/office/drawing/2014/main" id="{79C21EBD-B922-45FA-989E-49056F2B238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34" name="Text Box 109">
          <a:extLst>
            <a:ext uri="{FF2B5EF4-FFF2-40B4-BE49-F238E27FC236}">
              <a16:creationId xmlns:a16="http://schemas.microsoft.com/office/drawing/2014/main" id="{A200088B-52F1-41E8-A310-3819679D7CA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35" name="Text Box 110">
          <a:extLst>
            <a:ext uri="{FF2B5EF4-FFF2-40B4-BE49-F238E27FC236}">
              <a16:creationId xmlns:a16="http://schemas.microsoft.com/office/drawing/2014/main" id="{DD5BEC8E-0AAA-4CE0-9F7B-6509746273A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36" name="Text Box 111">
          <a:extLst>
            <a:ext uri="{FF2B5EF4-FFF2-40B4-BE49-F238E27FC236}">
              <a16:creationId xmlns:a16="http://schemas.microsoft.com/office/drawing/2014/main" id="{4B880ABC-1044-4E05-AEFA-BA87171D9F22}"/>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37" name="Text Box 112">
          <a:extLst>
            <a:ext uri="{FF2B5EF4-FFF2-40B4-BE49-F238E27FC236}">
              <a16:creationId xmlns:a16="http://schemas.microsoft.com/office/drawing/2014/main" id="{905E8B1E-7875-4A23-9365-4024723DAB3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38" name="Text Box 113">
          <a:extLst>
            <a:ext uri="{FF2B5EF4-FFF2-40B4-BE49-F238E27FC236}">
              <a16:creationId xmlns:a16="http://schemas.microsoft.com/office/drawing/2014/main" id="{FFF2610A-88C3-4A5D-961F-4F690C0936C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39" name="Text Box 114">
          <a:extLst>
            <a:ext uri="{FF2B5EF4-FFF2-40B4-BE49-F238E27FC236}">
              <a16:creationId xmlns:a16="http://schemas.microsoft.com/office/drawing/2014/main" id="{CB937DCF-6923-4DAD-9512-EA04B0DA90C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40" name="Text Box 115">
          <a:extLst>
            <a:ext uri="{FF2B5EF4-FFF2-40B4-BE49-F238E27FC236}">
              <a16:creationId xmlns:a16="http://schemas.microsoft.com/office/drawing/2014/main" id="{3EB9BA17-87DF-4A49-8F77-81E2522DA2F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41" name="Text Box 116">
          <a:extLst>
            <a:ext uri="{FF2B5EF4-FFF2-40B4-BE49-F238E27FC236}">
              <a16:creationId xmlns:a16="http://schemas.microsoft.com/office/drawing/2014/main" id="{ECDA90CA-A7AE-40DB-9F28-2D95547E5AB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42" name="Text Box 117">
          <a:extLst>
            <a:ext uri="{FF2B5EF4-FFF2-40B4-BE49-F238E27FC236}">
              <a16:creationId xmlns:a16="http://schemas.microsoft.com/office/drawing/2014/main" id="{3E2A2E83-7A50-410F-A737-D5336FED0C7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43" name="Text Box 118">
          <a:extLst>
            <a:ext uri="{FF2B5EF4-FFF2-40B4-BE49-F238E27FC236}">
              <a16:creationId xmlns:a16="http://schemas.microsoft.com/office/drawing/2014/main" id="{77E0AED5-02B7-425C-9420-FA994AB786F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44" name="Text Box 119">
          <a:extLst>
            <a:ext uri="{FF2B5EF4-FFF2-40B4-BE49-F238E27FC236}">
              <a16:creationId xmlns:a16="http://schemas.microsoft.com/office/drawing/2014/main" id="{90B18A73-DC81-4B0E-BF69-89E3475EBC9C}"/>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45" name="Text Box 120">
          <a:extLst>
            <a:ext uri="{FF2B5EF4-FFF2-40B4-BE49-F238E27FC236}">
              <a16:creationId xmlns:a16="http://schemas.microsoft.com/office/drawing/2014/main" id="{09036A98-FB08-4843-A10B-3BEE76123D41}"/>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46" name="Text Box 121">
          <a:extLst>
            <a:ext uri="{FF2B5EF4-FFF2-40B4-BE49-F238E27FC236}">
              <a16:creationId xmlns:a16="http://schemas.microsoft.com/office/drawing/2014/main" id="{00EBD8C8-E6D4-4438-9342-E97F998A427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47" name="Text Box 122">
          <a:extLst>
            <a:ext uri="{FF2B5EF4-FFF2-40B4-BE49-F238E27FC236}">
              <a16:creationId xmlns:a16="http://schemas.microsoft.com/office/drawing/2014/main" id="{F2D7ABEB-319A-4FF0-B1F3-A35409AE429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48" name="Text Box 123">
          <a:extLst>
            <a:ext uri="{FF2B5EF4-FFF2-40B4-BE49-F238E27FC236}">
              <a16:creationId xmlns:a16="http://schemas.microsoft.com/office/drawing/2014/main" id="{8CA3CE42-0C58-41F9-B05D-CF46F15985A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49" name="Text Box 124">
          <a:extLst>
            <a:ext uri="{FF2B5EF4-FFF2-40B4-BE49-F238E27FC236}">
              <a16:creationId xmlns:a16="http://schemas.microsoft.com/office/drawing/2014/main" id="{1D85F9B5-FD61-447B-B873-4CF52DE8A14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50" name="Text Box 125">
          <a:extLst>
            <a:ext uri="{FF2B5EF4-FFF2-40B4-BE49-F238E27FC236}">
              <a16:creationId xmlns:a16="http://schemas.microsoft.com/office/drawing/2014/main" id="{4582A136-5E1A-4A86-9DE5-6B5CDA60CA03}"/>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51" name="Text Box 126">
          <a:extLst>
            <a:ext uri="{FF2B5EF4-FFF2-40B4-BE49-F238E27FC236}">
              <a16:creationId xmlns:a16="http://schemas.microsoft.com/office/drawing/2014/main" id="{0FD960A9-3D62-4F19-B1F3-35D40E9D4F52}"/>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52" name="Text Box 127">
          <a:extLst>
            <a:ext uri="{FF2B5EF4-FFF2-40B4-BE49-F238E27FC236}">
              <a16:creationId xmlns:a16="http://schemas.microsoft.com/office/drawing/2014/main" id="{F869F7AC-2D3C-437B-93EE-E8B3D99A8EAC}"/>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53" name="Text Box 128">
          <a:extLst>
            <a:ext uri="{FF2B5EF4-FFF2-40B4-BE49-F238E27FC236}">
              <a16:creationId xmlns:a16="http://schemas.microsoft.com/office/drawing/2014/main" id="{89BE6A5D-A9E2-489D-9B9B-BAEB4BBBBE2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54" name="Text Box 129">
          <a:extLst>
            <a:ext uri="{FF2B5EF4-FFF2-40B4-BE49-F238E27FC236}">
              <a16:creationId xmlns:a16="http://schemas.microsoft.com/office/drawing/2014/main" id="{E0F71337-11F5-4FFB-B61E-172FF39E4E1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55" name="Text Box 130">
          <a:extLst>
            <a:ext uri="{FF2B5EF4-FFF2-40B4-BE49-F238E27FC236}">
              <a16:creationId xmlns:a16="http://schemas.microsoft.com/office/drawing/2014/main" id="{4B8FC1D4-767E-40E4-9537-186F36169421}"/>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56" name="Text Box 131">
          <a:extLst>
            <a:ext uri="{FF2B5EF4-FFF2-40B4-BE49-F238E27FC236}">
              <a16:creationId xmlns:a16="http://schemas.microsoft.com/office/drawing/2014/main" id="{C090D606-E582-4E49-B702-DB76D537E80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57" name="Text Box 132">
          <a:extLst>
            <a:ext uri="{FF2B5EF4-FFF2-40B4-BE49-F238E27FC236}">
              <a16:creationId xmlns:a16="http://schemas.microsoft.com/office/drawing/2014/main" id="{7F72393C-A22A-40ED-A31C-12FAB567F82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58" name="Text Box 133">
          <a:extLst>
            <a:ext uri="{FF2B5EF4-FFF2-40B4-BE49-F238E27FC236}">
              <a16:creationId xmlns:a16="http://schemas.microsoft.com/office/drawing/2014/main" id="{8CB9122B-A297-471E-8000-E747FE4142C1}"/>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59" name="Text Box 134">
          <a:extLst>
            <a:ext uri="{FF2B5EF4-FFF2-40B4-BE49-F238E27FC236}">
              <a16:creationId xmlns:a16="http://schemas.microsoft.com/office/drawing/2014/main" id="{8F5F965F-BA5E-42B9-AF6A-7120885F8AA2}"/>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60" name="Text Box 135">
          <a:extLst>
            <a:ext uri="{FF2B5EF4-FFF2-40B4-BE49-F238E27FC236}">
              <a16:creationId xmlns:a16="http://schemas.microsoft.com/office/drawing/2014/main" id="{50243FB4-D8AB-4462-89B4-BB8ADD96100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61" name="Text Box 136">
          <a:extLst>
            <a:ext uri="{FF2B5EF4-FFF2-40B4-BE49-F238E27FC236}">
              <a16:creationId xmlns:a16="http://schemas.microsoft.com/office/drawing/2014/main" id="{24E21264-F144-453F-BA72-F7D1BBD69F7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62" name="Text Box 137">
          <a:extLst>
            <a:ext uri="{FF2B5EF4-FFF2-40B4-BE49-F238E27FC236}">
              <a16:creationId xmlns:a16="http://schemas.microsoft.com/office/drawing/2014/main" id="{6DCD2B46-62F8-457F-86A6-09FBEEEF973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63" name="Text Box 138">
          <a:extLst>
            <a:ext uri="{FF2B5EF4-FFF2-40B4-BE49-F238E27FC236}">
              <a16:creationId xmlns:a16="http://schemas.microsoft.com/office/drawing/2014/main" id="{66B4BB4A-3635-4DA9-A2C1-92927EC6EC1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64" name="Text Box 139">
          <a:extLst>
            <a:ext uri="{FF2B5EF4-FFF2-40B4-BE49-F238E27FC236}">
              <a16:creationId xmlns:a16="http://schemas.microsoft.com/office/drawing/2014/main" id="{65158CD4-CF82-413A-98F8-D4A5EC2F7551}"/>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65" name="Text Box 140">
          <a:extLst>
            <a:ext uri="{FF2B5EF4-FFF2-40B4-BE49-F238E27FC236}">
              <a16:creationId xmlns:a16="http://schemas.microsoft.com/office/drawing/2014/main" id="{BFEEE514-FA21-484F-BDE5-7D74BA73A02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66" name="Text Box 141">
          <a:extLst>
            <a:ext uri="{FF2B5EF4-FFF2-40B4-BE49-F238E27FC236}">
              <a16:creationId xmlns:a16="http://schemas.microsoft.com/office/drawing/2014/main" id="{4C386112-684B-44B3-A584-5223DC38ABF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67" name="Text Box 142">
          <a:extLst>
            <a:ext uri="{FF2B5EF4-FFF2-40B4-BE49-F238E27FC236}">
              <a16:creationId xmlns:a16="http://schemas.microsoft.com/office/drawing/2014/main" id="{9B4FEA37-6CE4-43E2-90C5-449A2483116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68" name="Text Box 143">
          <a:extLst>
            <a:ext uri="{FF2B5EF4-FFF2-40B4-BE49-F238E27FC236}">
              <a16:creationId xmlns:a16="http://schemas.microsoft.com/office/drawing/2014/main" id="{CFD5875D-6E13-4BD9-B763-006EABAA9A52}"/>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69" name="Text Box 144">
          <a:extLst>
            <a:ext uri="{FF2B5EF4-FFF2-40B4-BE49-F238E27FC236}">
              <a16:creationId xmlns:a16="http://schemas.microsoft.com/office/drawing/2014/main" id="{3B593174-42FF-4B8A-A80B-E5C1BB376F6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70" name="Text Box 145">
          <a:extLst>
            <a:ext uri="{FF2B5EF4-FFF2-40B4-BE49-F238E27FC236}">
              <a16:creationId xmlns:a16="http://schemas.microsoft.com/office/drawing/2014/main" id="{79394F63-0849-439C-8CD4-A357932C79D3}"/>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71" name="Text Box 146">
          <a:extLst>
            <a:ext uri="{FF2B5EF4-FFF2-40B4-BE49-F238E27FC236}">
              <a16:creationId xmlns:a16="http://schemas.microsoft.com/office/drawing/2014/main" id="{347BEC99-5297-4770-B7AE-83E8140CA4E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72" name="Text Box 147">
          <a:extLst>
            <a:ext uri="{FF2B5EF4-FFF2-40B4-BE49-F238E27FC236}">
              <a16:creationId xmlns:a16="http://schemas.microsoft.com/office/drawing/2014/main" id="{2DFEA37E-E419-4AB0-AAF9-211EC7EAB82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73" name="Text Box 148">
          <a:extLst>
            <a:ext uri="{FF2B5EF4-FFF2-40B4-BE49-F238E27FC236}">
              <a16:creationId xmlns:a16="http://schemas.microsoft.com/office/drawing/2014/main" id="{EE483CDB-CE86-41DD-A6C7-52EFB66E7CB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74" name="Text Box 149">
          <a:extLst>
            <a:ext uri="{FF2B5EF4-FFF2-40B4-BE49-F238E27FC236}">
              <a16:creationId xmlns:a16="http://schemas.microsoft.com/office/drawing/2014/main" id="{E973C45A-B315-4070-AC15-4523108A845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75" name="Text Box 150">
          <a:extLst>
            <a:ext uri="{FF2B5EF4-FFF2-40B4-BE49-F238E27FC236}">
              <a16:creationId xmlns:a16="http://schemas.microsoft.com/office/drawing/2014/main" id="{AD863D68-4E2B-4522-BAFA-AD13D25AE9A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76" name="Text Box 151">
          <a:extLst>
            <a:ext uri="{FF2B5EF4-FFF2-40B4-BE49-F238E27FC236}">
              <a16:creationId xmlns:a16="http://schemas.microsoft.com/office/drawing/2014/main" id="{9C102F9F-9DA9-43E6-83C9-B9C2115EA4E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77" name="Text Box 152">
          <a:extLst>
            <a:ext uri="{FF2B5EF4-FFF2-40B4-BE49-F238E27FC236}">
              <a16:creationId xmlns:a16="http://schemas.microsoft.com/office/drawing/2014/main" id="{D2C3090E-B101-4C35-8E1F-B6B1AF4A8BB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78" name="Text Box 153">
          <a:extLst>
            <a:ext uri="{FF2B5EF4-FFF2-40B4-BE49-F238E27FC236}">
              <a16:creationId xmlns:a16="http://schemas.microsoft.com/office/drawing/2014/main" id="{4F67A228-B330-40FF-9F0A-4FFFFB4E472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79" name="Text Box 154">
          <a:extLst>
            <a:ext uri="{FF2B5EF4-FFF2-40B4-BE49-F238E27FC236}">
              <a16:creationId xmlns:a16="http://schemas.microsoft.com/office/drawing/2014/main" id="{88CB675F-B3B6-4CB2-817A-B9E3BA94825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80" name="Text Box 155">
          <a:extLst>
            <a:ext uri="{FF2B5EF4-FFF2-40B4-BE49-F238E27FC236}">
              <a16:creationId xmlns:a16="http://schemas.microsoft.com/office/drawing/2014/main" id="{64DB30E8-8CC8-4CA8-8DBE-D8B312E0B312}"/>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81" name="Text Box 156">
          <a:extLst>
            <a:ext uri="{FF2B5EF4-FFF2-40B4-BE49-F238E27FC236}">
              <a16:creationId xmlns:a16="http://schemas.microsoft.com/office/drawing/2014/main" id="{87871A0B-CFE6-43FC-A440-68E5A31B633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82" name="Text Box 157">
          <a:extLst>
            <a:ext uri="{FF2B5EF4-FFF2-40B4-BE49-F238E27FC236}">
              <a16:creationId xmlns:a16="http://schemas.microsoft.com/office/drawing/2014/main" id="{D07FF62B-C34A-4267-9DD1-510A2845688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83" name="Text Box 158">
          <a:extLst>
            <a:ext uri="{FF2B5EF4-FFF2-40B4-BE49-F238E27FC236}">
              <a16:creationId xmlns:a16="http://schemas.microsoft.com/office/drawing/2014/main" id="{E45A7A6D-98D8-4CAA-9BBA-07ADFF5F8D6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84" name="Text Box 3">
          <a:extLst>
            <a:ext uri="{FF2B5EF4-FFF2-40B4-BE49-F238E27FC236}">
              <a16:creationId xmlns:a16="http://schemas.microsoft.com/office/drawing/2014/main" id="{78609568-DC0E-410A-B461-4F736433E082}"/>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85" name="Text Box 4">
          <a:extLst>
            <a:ext uri="{FF2B5EF4-FFF2-40B4-BE49-F238E27FC236}">
              <a16:creationId xmlns:a16="http://schemas.microsoft.com/office/drawing/2014/main" id="{BB225300-1A95-44E4-8CAE-F795B7319FF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86" name="Text Box 5">
          <a:extLst>
            <a:ext uri="{FF2B5EF4-FFF2-40B4-BE49-F238E27FC236}">
              <a16:creationId xmlns:a16="http://schemas.microsoft.com/office/drawing/2014/main" id="{50FB729D-20FC-4F00-A3CF-E4FB9AC39971}"/>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87" name="Text Box 6">
          <a:extLst>
            <a:ext uri="{FF2B5EF4-FFF2-40B4-BE49-F238E27FC236}">
              <a16:creationId xmlns:a16="http://schemas.microsoft.com/office/drawing/2014/main" id="{0EF26A35-4CB0-40B4-84B8-79BA72E33AC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88" name="Text Box 7">
          <a:extLst>
            <a:ext uri="{FF2B5EF4-FFF2-40B4-BE49-F238E27FC236}">
              <a16:creationId xmlns:a16="http://schemas.microsoft.com/office/drawing/2014/main" id="{44E2B1A7-C860-49E5-AB88-B9EC3DA1259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89" name="Text Box 8">
          <a:extLst>
            <a:ext uri="{FF2B5EF4-FFF2-40B4-BE49-F238E27FC236}">
              <a16:creationId xmlns:a16="http://schemas.microsoft.com/office/drawing/2014/main" id="{8EAB0536-2A05-4FF3-B6B1-3014E8BDC18C}"/>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90" name="Text Box 9">
          <a:extLst>
            <a:ext uri="{FF2B5EF4-FFF2-40B4-BE49-F238E27FC236}">
              <a16:creationId xmlns:a16="http://schemas.microsoft.com/office/drawing/2014/main" id="{6EF21BF3-DD27-4C8D-94AB-7D515FA1723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91" name="Text Box 10">
          <a:extLst>
            <a:ext uri="{FF2B5EF4-FFF2-40B4-BE49-F238E27FC236}">
              <a16:creationId xmlns:a16="http://schemas.microsoft.com/office/drawing/2014/main" id="{C60DE11E-42FB-4858-9E66-5CCB2B335DD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92" name="Text Box 11">
          <a:extLst>
            <a:ext uri="{FF2B5EF4-FFF2-40B4-BE49-F238E27FC236}">
              <a16:creationId xmlns:a16="http://schemas.microsoft.com/office/drawing/2014/main" id="{3247B9FC-AA96-4CEC-A41E-06356DBE122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93" name="Text Box 12">
          <a:extLst>
            <a:ext uri="{FF2B5EF4-FFF2-40B4-BE49-F238E27FC236}">
              <a16:creationId xmlns:a16="http://schemas.microsoft.com/office/drawing/2014/main" id="{D7BFBFBB-1D29-4DE2-8132-FFFA6AE3236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94" name="Text Box 13">
          <a:extLst>
            <a:ext uri="{FF2B5EF4-FFF2-40B4-BE49-F238E27FC236}">
              <a16:creationId xmlns:a16="http://schemas.microsoft.com/office/drawing/2014/main" id="{1F6866D4-4ECC-4D01-8100-9AF9F50CFDB1}"/>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95" name="Text Box 14">
          <a:extLst>
            <a:ext uri="{FF2B5EF4-FFF2-40B4-BE49-F238E27FC236}">
              <a16:creationId xmlns:a16="http://schemas.microsoft.com/office/drawing/2014/main" id="{70045E59-BCBC-4C61-BC3A-EFDB5F52DE1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96" name="Text Box 35">
          <a:extLst>
            <a:ext uri="{FF2B5EF4-FFF2-40B4-BE49-F238E27FC236}">
              <a16:creationId xmlns:a16="http://schemas.microsoft.com/office/drawing/2014/main" id="{8D09C84B-3233-4CE6-BF72-65726DAC09B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97" name="Text Box 36">
          <a:extLst>
            <a:ext uri="{FF2B5EF4-FFF2-40B4-BE49-F238E27FC236}">
              <a16:creationId xmlns:a16="http://schemas.microsoft.com/office/drawing/2014/main" id="{90F54827-936D-4CAF-9112-2378852DD14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98" name="Text Box 37">
          <a:extLst>
            <a:ext uri="{FF2B5EF4-FFF2-40B4-BE49-F238E27FC236}">
              <a16:creationId xmlns:a16="http://schemas.microsoft.com/office/drawing/2014/main" id="{FD8D6AA6-675E-4938-B175-1EBBE68E9C4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399" name="Text Box 38">
          <a:extLst>
            <a:ext uri="{FF2B5EF4-FFF2-40B4-BE49-F238E27FC236}">
              <a16:creationId xmlns:a16="http://schemas.microsoft.com/office/drawing/2014/main" id="{597E6F44-059C-4295-BD33-C6073FEE1D3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00" name="Text Box 39">
          <a:extLst>
            <a:ext uri="{FF2B5EF4-FFF2-40B4-BE49-F238E27FC236}">
              <a16:creationId xmlns:a16="http://schemas.microsoft.com/office/drawing/2014/main" id="{729E8711-89EE-486F-B4ED-DC9E34D0A612}"/>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01" name="Text Box 40">
          <a:extLst>
            <a:ext uri="{FF2B5EF4-FFF2-40B4-BE49-F238E27FC236}">
              <a16:creationId xmlns:a16="http://schemas.microsoft.com/office/drawing/2014/main" id="{1644B15D-7F30-4871-95C7-5C6C604F056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02" name="Text Box 41">
          <a:extLst>
            <a:ext uri="{FF2B5EF4-FFF2-40B4-BE49-F238E27FC236}">
              <a16:creationId xmlns:a16="http://schemas.microsoft.com/office/drawing/2014/main" id="{21D176B0-6F0D-4161-B318-517C5AF5422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03" name="Text Box 42">
          <a:extLst>
            <a:ext uri="{FF2B5EF4-FFF2-40B4-BE49-F238E27FC236}">
              <a16:creationId xmlns:a16="http://schemas.microsoft.com/office/drawing/2014/main" id="{75147F5A-62E8-42DA-8305-C7239D32C09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04" name="Text Box 43">
          <a:extLst>
            <a:ext uri="{FF2B5EF4-FFF2-40B4-BE49-F238E27FC236}">
              <a16:creationId xmlns:a16="http://schemas.microsoft.com/office/drawing/2014/main" id="{F486BC88-AE56-4D09-9DB1-CD4F977C4A7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05" name="Text Box 44">
          <a:extLst>
            <a:ext uri="{FF2B5EF4-FFF2-40B4-BE49-F238E27FC236}">
              <a16:creationId xmlns:a16="http://schemas.microsoft.com/office/drawing/2014/main" id="{B31AF6DC-9DC7-46B9-A8CE-3CA923FDDCF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06" name="Text Box 45">
          <a:extLst>
            <a:ext uri="{FF2B5EF4-FFF2-40B4-BE49-F238E27FC236}">
              <a16:creationId xmlns:a16="http://schemas.microsoft.com/office/drawing/2014/main" id="{8B8B339F-9BB2-432F-BACC-ED5758D95FE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07" name="Text Box 46">
          <a:extLst>
            <a:ext uri="{FF2B5EF4-FFF2-40B4-BE49-F238E27FC236}">
              <a16:creationId xmlns:a16="http://schemas.microsoft.com/office/drawing/2014/main" id="{5CD17C1D-F144-4017-9E66-91CC353FF0A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08" name="Text Box 47">
          <a:extLst>
            <a:ext uri="{FF2B5EF4-FFF2-40B4-BE49-F238E27FC236}">
              <a16:creationId xmlns:a16="http://schemas.microsoft.com/office/drawing/2014/main" id="{63CBE65F-1C2E-47FD-B3A7-C026A3077823}"/>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09" name="Text Box 48">
          <a:extLst>
            <a:ext uri="{FF2B5EF4-FFF2-40B4-BE49-F238E27FC236}">
              <a16:creationId xmlns:a16="http://schemas.microsoft.com/office/drawing/2014/main" id="{C7E3A825-689E-49C7-AFB9-808AEE85FDC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10" name="Text Box 49">
          <a:extLst>
            <a:ext uri="{FF2B5EF4-FFF2-40B4-BE49-F238E27FC236}">
              <a16:creationId xmlns:a16="http://schemas.microsoft.com/office/drawing/2014/main" id="{44611E8D-FDCB-48E1-8E84-34F0B585197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11" name="Text Box 50">
          <a:extLst>
            <a:ext uri="{FF2B5EF4-FFF2-40B4-BE49-F238E27FC236}">
              <a16:creationId xmlns:a16="http://schemas.microsoft.com/office/drawing/2014/main" id="{98A8EAE9-52C3-42A1-BD53-D5F326A501E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12" name="Text Box 51">
          <a:extLst>
            <a:ext uri="{FF2B5EF4-FFF2-40B4-BE49-F238E27FC236}">
              <a16:creationId xmlns:a16="http://schemas.microsoft.com/office/drawing/2014/main" id="{E53E3D9B-95FA-4280-874B-B418043311A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13" name="Text Box 52">
          <a:extLst>
            <a:ext uri="{FF2B5EF4-FFF2-40B4-BE49-F238E27FC236}">
              <a16:creationId xmlns:a16="http://schemas.microsoft.com/office/drawing/2014/main" id="{216AD7C7-A510-42C7-99DF-96DFC654EAC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14" name="Text Box 53">
          <a:extLst>
            <a:ext uri="{FF2B5EF4-FFF2-40B4-BE49-F238E27FC236}">
              <a16:creationId xmlns:a16="http://schemas.microsoft.com/office/drawing/2014/main" id="{D24414AF-7834-497F-AE14-30F0879D3EE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15" name="Text Box 54">
          <a:extLst>
            <a:ext uri="{FF2B5EF4-FFF2-40B4-BE49-F238E27FC236}">
              <a16:creationId xmlns:a16="http://schemas.microsoft.com/office/drawing/2014/main" id="{67FE8266-22CA-4A63-AF3E-A6EA66D9167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16" name="Text Box 55">
          <a:extLst>
            <a:ext uri="{FF2B5EF4-FFF2-40B4-BE49-F238E27FC236}">
              <a16:creationId xmlns:a16="http://schemas.microsoft.com/office/drawing/2014/main" id="{FB742E7D-562E-4A63-8A99-22A22573AE4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17" name="Text Box 56">
          <a:extLst>
            <a:ext uri="{FF2B5EF4-FFF2-40B4-BE49-F238E27FC236}">
              <a16:creationId xmlns:a16="http://schemas.microsoft.com/office/drawing/2014/main" id="{A09B0372-B7AE-41EB-BC8D-30653650E46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18" name="Text Box 57">
          <a:extLst>
            <a:ext uri="{FF2B5EF4-FFF2-40B4-BE49-F238E27FC236}">
              <a16:creationId xmlns:a16="http://schemas.microsoft.com/office/drawing/2014/main" id="{C00D72BD-04E5-4299-A60B-A80B6AB4227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19" name="Text Box 58">
          <a:extLst>
            <a:ext uri="{FF2B5EF4-FFF2-40B4-BE49-F238E27FC236}">
              <a16:creationId xmlns:a16="http://schemas.microsoft.com/office/drawing/2014/main" id="{9F31BED8-DD57-49B7-99C7-B3BA5FEDBFE1}"/>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20" name="Text Box 99">
          <a:extLst>
            <a:ext uri="{FF2B5EF4-FFF2-40B4-BE49-F238E27FC236}">
              <a16:creationId xmlns:a16="http://schemas.microsoft.com/office/drawing/2014/main" id="{EEC6B9FC-122A-46A8-A273-9AC16A85D3A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21" name="Text Box 100">
          <a:extLst>
            <a:ext uri="{FF2B5EF4-FFF2-40B4-BE49-F238E27FC236}">
              <a16:creationId xmlns:a16="http://schemas.microsoft.com/office/drawing/2014/main" id="{8B44FA03-32EC-4915-96EF-3240A8562A5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22" name="Text Box 101">
          <a:extLst>
            <a:ext uri="{FF2B5EF4-FFF2-40B4-BE49-F238E27FC236}">
              <a16:creationId xmlns:a16="http://schemas.microsoft.com/office/drawing/2014/main" id="{12D600BE-09A1-4BA1-85D5-CC1120AB92EC}"/>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23" name="Text Box 102">
          <a:extLst>
            <a:ext uri="{FF2B5EF4-FFF2-40B4-BE49-F238E27FC236}">
              <a16:creationId xmlns:a16="http://schemas.microsoft.com/office/drawing/2014/main" id="{A12229AF-CF73-4806-8150-1D5A313D5EB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24" name="Text Box 103">
          <a:extLst>
            <a:ext uri="{FF2B5EF4-FFF2-40B4-BE49-F238E27FC236}">
              <a16:creationId xmlns:a16="http://schemas.microsoft.com/office/drawing/2014/main" id="{FFA874DA-1337-4176-AE77-F9900E786B7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25" name="Text Box 104">
          <a:extLst>
            <a:ext uri="{FF2B5EF4-FFF2-40B4-BE49-F238E27FC236}">
              <a16:creationId xmlns:a16="http://schemas.microsoft.com/office/drawing/2014/main" id="{B536028B-B2A0-44B7-9500-89833BD8CEF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26" name="Text Box 105">
          <a:extLst>
            <a:ext uri="{FF2B5EF4-FFF2-40B4-BE49-F238E27FC236}">
              <a16:creationId xmlns:a16="http://schemas.microsoft.com/office/drawing/2014/main" id="{25F24844-F4E6-4457-A81F-050EFCEA9EC3}"/>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27" name="Text Box 106">
          <a:extLst>
            <a:ext uri="{FF2B5EF4-FFF2-40B4-BE49-F238E27FC236}">
              <a16:creationId xmlns:a16="http://schemas.microsoft.com/office/drawing/2014/main" id="{1F044EE8-AE08-4C17-91B3-55B8F51C2D2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28" name="Text Box 107">
          <a:extLst>
            <a:ext uri="{FF2B5EF4-FFF2-40B4-BE49-F238E27FC236}">
              <a16:creationId xmlns:a16="http://schemas.microsoft.com/office/drawing/2014/main" id="{08836494-F499-4C86-97E5-CC885D125F0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29" name="Text Box 108">
          <a:extLst>
            <a:ext uri="{FF2B5EF4-FFF2-40B4-BE49-F238E27FC236}">
              <a16:creationId xmlns:a16="http://schemas.microsoft.com/office/drawing/2014/main" id="{572C588E-E298-4A78-8C50-64DA0E5B696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30" name="Text Box 109">
          <a:extLst>
            <a:ext uri="{FF2B5EF4-FFF2-40B4-BE49-F238E27FC236}">
              <a16:creationId xmlns:a16="http://schemas.microsoft.com/office/drawing/2014/main" id="{B782C6FF-1776-4298-834B-59B74A1D718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31" name="Text Box 110">
          <a:extLst>
            <a:ext uri="{FF2B5EF4-FFF2-40B4-BE49-F238E27FC236}">
              <a16:creationId xmlns:a16="http://schemas.microsoft.com/office/drawing/2014/main" id="{A44DD466-C3D3-4F04-A5EC-55242F782EE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32" name="Text Box 111">
          <a:extLst>
            <a:ext uri="{FF2B5EF4-FFF2-40B4-BE49-F238E27FC236}">
              <a16:creationId xmlns:a16="http://schemas.microsoft.com/office/drawing/2014/main" id="{7B83B0D1-3589-43AA-A848-3BA3ED57952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33" name="Text Box 112">
          <a:extLst>
            <a:ext uri="{FF2B5EF4-FFF2-40B4-BE49-F238E27FC236}">
              <a16:creationId xmlns:a16="http://schemas.microsoft.com/office/drawing/2014/main" id="{CC6B3DA2-BB73-4311-AC82-EDB54576035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34" name="Text Box 113">
          <a:extLst>
            <a:ext uri="{FF2B5EF4-FFF2-40B4-BE49-F238E27FC236}">
              <a16:creationId xmlns:a16="http://schemas.microsoft.com/office/drawing/2014/main" id="{F3663C34-432A-482F-9AFC-478960F0EA3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35" name="Text Box 114">
          <a:extLst>
            <a:ext uri="{FF2B5EF4-FFF2-40B4-BE49-F238E27FC236}">
              <a16:creationId xmlns:a16="http://schemas.microsoft.com/office/drawing/2014/main" id="{46E1B135-F05D-4F63-B74A-8C4FBF6F78F2}"/>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36" name="Text Box 115">
          <a:extLst>
            <a:ext uri="{FF2B5EF4-FFF2-40B4-BE49-F238E27FC236}">
              <a16:creationId xmlns:a16="http://schemas.microsoft.com/office/drawing/2014/main" id="{5C0E0811-DDD3-4B33-8EB8-03CB258A3FA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37" name="Text Box 116">
          <a:extLst>
            <a:ext uri="{FF2B5EF4-FFF2-40B4-BE49-F238E27FC236}">
              <a16:creationId xmlns:a16="http://schemas.microsoft.com/office/drawing/2014/main" id="{159644E3-A460-4D25-A99A-5DEB0AEBA9A5}"/>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38" name="Text Box 117">
          <a:extLst>
            <a:ext uri="{FF2B5EF4-FFF2-40B4-BE49-F238E27FC236}">
              <a16:creationId xmlns:a16="http://schemas.microsoft.com/office/drawing/2014/main" id="{24847687-DE36-4E5D-ACBA-8D898513BF47}"/>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39" name="Text Box 118">
          <a:extLst>
            <a:ext uri="{FF2B5EF4-FFF2-40B4-BE49-F238E27FC236}">
              <a16:creationId xmlns:a16="http://schemas.microsoft.com/office/drawing/2014/main" id="{D9FF8132-D7D0-4D50-AFED-67F5CFA4420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40" name="Text Box 119">
          <a:extLst>
            <a:ext uri="{FF2B5EF4-FFF2-40B4-BE49-F238E27FC236}">
              <a16:creationId xmlns:a16="http://schemas.microsoft.com/office/drawing/2014/main" id="{AD7B3E7B-C9CB-47F2-9166-83FBFC240243}"/>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41" name="Text Box 120">
          <a:extLst>
            <a:ext uri="{FF2B5EF4-FFF2-40B4-BE49-F238E27FC236}">
              <a16:creationId xmlns:a16="http://schemas.microsoft.com/office/drawing/2014/main" id="{1C2D101A-70D7-4CBA-85AD-A993FB115D31}"/>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42" name="Text Box 121">
          <a:extLst>
            <a:ext uri="{FF2B5EF4-FFF2-40B4-BE49-F238E27FC236}">
              <a16:creationId xmlns:a16="http://schemas.microsoft.com/office/drawing/2014/main" id="{5F305BEE-4D7A-4B91-8391-AAD64A3026D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43" name="Text Box 122">
          <a:extLst>
            <a:ext uri="{FF2B5EF4-FFF2-40B4-BE49-F238E27FC236}">
              <a16:creationId xmlns:a16="http://schemas.microsoft.com/office/drawing/2014/main" id="{5A7FCDF2-C306-4478-9A86-7F344209068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44" name="Text Box 123">
          <a:extLst>
            <a:ext uri="{FF2B5EF4-FFF2-40B4-BE49-F238E27FC236}">
              <a16:creationId xmlns:a16="http://schemas.microsoft.com/office/drawing/2014/main" id="{ECA50BA9-25C0-459D-A2B5-C2D582D9264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45" name="Text Box 124">
          <a:extLst>
            <a:ext uri="{FF2B5EF4-FFF2-40B4-BE49-F238E27FC236}">
              <a16:creationId xmlns:a16="http://schemas.microsoft.com/office/drawing/2014/main" id="{FDAA4A39-1B4F-435A-8A27-AA6BC60A392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46" name="Text Box 125">
          <a:extLst>
            <a:ext uri="{FF2B5EF4-FFF2-40B4-BE49-F238E27FC236}">
              <a16:creationId xmlns:a16="http://schemas.microsoft.com/office/drawing/2014/main" id="{F56285AA-B3D7-40F0-95D3-301A46D92D1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47" name="Text Box 126">
          <a:extLst>
            <a:ext uri="{FF2B5EF4-FFF2-40B4-BE49-F238E27FC236}">
              <a16:creationId xmlns:a16="http://schemas.microsoft.com/office/drawing/2014/main" id="{5618C969-A2F3-4A77-B04B-63AC27C1FC72}"/>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48" name="Text Box 127">
          <a:extLst>
            <a:ext uri="{FF2B5EF4-FFF2-40B4-BE49-F238E27FC236}">
              <a16:creationId xmlns:a16="http://schemas.microsoft.com/office/drawing/2014/main" id="{99DB7084-2DCE-43B3-B659-541C0BF7668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49" name="Text Box 128">
          <a:extLst>
            <a:ext uri="{FF2B5EF4-FFF2-40B4-BE49-F238E27FC236}">
              <a16:creationId xmlns:a16="http://schemas.microsoft.com/office/drawing/2014/main" id="{33C14FA6-0E68-433D-B18C-DCE8B6B8A5E3}"/>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50" name="Text Box 129">
          <a:extLst>
            <a:ext uri="{FF2B5EF4-FFF2-40B4-BE49-F238E27FC236}">
              <a16:creationId xmlns:a16="http://schemas.microsoft.com/office/drawing/2014/main" id="{F8803850-A3F6-4DB4-B8BE-C81B0A344B33}"/>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51" name="Text Box 130">
          <a:extLst>
            <a:ext uri="{FF2B5EF4-FFF2-40B4-BE49-F238E27FC236}">
              <a16:creationId xmlns:a16="http://schemas.microsoft.com/office/drawing/2014/main" id="{16B91E29-1EB6-4C43-8F27-61ED669F3E3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52" name="Text Box 131">
          <a:extLst>
            <a:ext uri="{FF2B5EF4-FFF2-40B4-BE49-F238E27FC236}">
              <a16:creationId xmlns:a16="http://schemas.microsoft.com/office/drawing/2014/main" id="{8BBABA9E-3442-4EF3-AB0B-9569C4506D5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53" name="Text Box 132">
          <a:extLst>
            <a:ext uri="{FF2B5EF4-FFF2-40B4-BE49-F238E27FC236}">
              <a16:creationId xmlns:a16="http://schemas.microsoft.com/office/drawing/2014/main" id="{E66CF526-4296-4D50-871A-AED0F9A90262}"/>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54" name="Text Box 133">
          <a:extLst>
            <a:ext uri="{FF2B5EF4-FFF2-40B4-BE49-F238E27FC236}">
              <a16:creationId xmlns:a16="http://schemas.microsoft.com/office/drawing/2014/main" id="{C4BE4150-5686-4EE6-89F1-4F6290783D6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55" name="Text Box 134">
          <a:extLst>
            <a:ext uri="{FF2B5EF4-FFF2-40B4-BE49-F238E27FC236}">
              <a16:creationId xmlns:a16="http://schemas.microsoft.com/office/drawing/2014/main" id="{857A545F-3B5E-4202-A546-CE67239FEF62}"/>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56" name="Text Box 135">
          <a:extLst>
            <a:ext uri="{FF2B5EF4-FFF2-40B4-BE49-F238E27FC236}">
              <a16:creationId xmlns:a16="http://schemas.microsoft.com/office/drawing/2014/main" id="{55792365-31AF-4A87-A2C2-D7DD701C869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57" name="Text Box 136">
          <a:extLst>
            <a:ext uri="{FF2B5EF4-FFF2-40B4-BE49-F238E27FC236}">
              <a16:creationId xmlns:a16="http://schemas.microsoft.com/office/drawing/2014/main" id="{CC731A34-CD40-4AB6-8B6D-A472E59AB160}"/>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58" name="Text Box 137">
          <a:extLst>
            <a:ext uri="{FF2B5EF4-FFF2-40B4-BE49-F238E27FC236}">
              <a16:creationId xmlns:a16="http://schemas.microsoft.com/office/drawing/2014/main" id="{70241362-52CC-458A-9750-86680DE6C791}"/>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59" name="Text Box 138">
          <a:extLst>
            <a:ext uri="{FF2B5EF4-FFF2-40B4-BE49-F238E27FC236}">
              <a16:creationId xmlns:a16="http://schemas.microsoft.com/office/drawing/2014/main" id="{A89063DD-3C08-49AF-AD96-CD82E76E055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60" name="Text Box 139">
          <a:extLst>
            <a:ext uri="{FF2B5EF4-FFF2-40B4-BE49-F238E27FC236}">
              <a16:creationId xmlns:a16="http://schemas.microsoft.com/office/drawing/2014/main" id="{88BBE837-45E0-482C-967E-C11D14A9F3D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61" name="Text Box 140">
          <a:extLst>
            <a:ext uri="{FF2B5EF4-FFF2-40B4-BE49-F238E27FC236}">
              <a16:creationId xmlns:a16="http://schemas.microsoft.com/office/drawing/2014/main" id="{50A2B2B3-6454-4BE9-93F4-E1F68A91A414}"/>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62" name="Text Box 141">
          <a:extLst>
            <a:ext uri="{FF2B5EF4-FFF2-40B4-BE49-F238E27FC236}">
              <a16:creationId xmlns:a16="http://schemas.microsoft.com/office/drawing/2014/main" id="{1A57143A-2E64-4E7A-AC55-042DDA9A280A}"/>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63" name="Text Box 142">
          <a:extLst>
            <a:ext uri="{FF2B5EF4-FFF2-40B4-BE49-F238E27FC236}">
              <a16:creationId xmlns:a16="http://schemas.microsoft.com/office/drawing/2014/main" id="{DCCB5E06-A242-4737-BE3C-EF68E4DFB8F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64" name="Text Box 143">
          <a:extLst>
            <a:ext uri="{FF2B5EF4-FFF2-40B4-BE49-F238E27FC236}">
              <a16:creationId xmlns:a16="http://schemas.microsoft.com/office/drawing/2014/main" id="{C52F7E4E-1D14-41D1-9022-394AAA1E180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65" name="Text Box 144">
          <a:extLst>
            <a:ext uri="{FF2B5EF4-FFF2-40B4-BE49-F238E27FC236}">
              <a16:creationId xmlns:a16="http://schemas.microsoft.com/office/drawing/2014/main" id="{1EE039DF-C1F5-4841-BEDB-048F99D2A8A1}"/>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66" name="Text Box 145">
          <a:extLst>
            <a:ext uri="{FF2B5EF4-FFF2-40B4-BE49-F238E27FC236}">
              <a16:creationId xmlns:a16="http://schemas.microsoft.com/office/drawing/2014/main" id="{9A544C73-59F0-4DA9-8D06-2DE4F8394BD9}"/>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67" name="Text Box 146">
          <a:extLst>
            <a:ext uri="{FF2B5EF4-FFF2-40B4-BE49-F238E27FC236}">
              <a16:creationId xmlns:a16="http://schemas.microsoft.com/office/drawing/2014/main" id="{506F77E1-FB70-4452-8855-D66BBF0DCC4C}"/>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68" name="Text Box 147">
          <a:extLst>
            <a:ext uri="{FF2B5EF4-FFF2-40B4-BE49-F238E27FC236}">
              <a16:creationId xmlns:a16="http://schemas.microsoft.com/office/drawing/2014/main" id="{9E714F5D-46C0-4D75-B580-4C6226262F02}"/>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69" name="Text Box 148">
          <a:extLst>
            <a:ext uri="{FF2B5EF4-FFF2-40B4-BE49-F238E27FC236}">
              <a16:creationId xmlns:a16="http://schemas.microsoft.com/office/drawing/2014/main" id="{06E9861F-9A2A-461C-B49D-7D55134DA22B}"/>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70" name="Text Box 149">
          <a:extLst>
            <a:ext uri="{FF2B5EF4-FFF2-40B4-BE49-F238E27FC236}">
              <a16:creationId xmlns:a16="http://schemas.microsoft.com/office/drawing/2014/main" id="{22A08BED-C3EB-4433-95A3-84CFDE89CDA1}"/>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71" name="Text Box 150">
          <a:extLst>
            <a:ext uri="{FF2B5EF4-FFF2-40B4-BE49-F238E27FC236}">
              <a16:creationId xmlns:a16="http://schemas.microsoft.com/office/drawing/2014/main" id="{9B7D72FB-F094-44E3-9ACF-F8C810B2F9D8}"/>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72" name="Text Box 151">
          <a:extLst>
            <a:ext uri="{FF2B5EF4-FFF2-40B4-BE49-F238E27FC236}">
              <a16:creationId xmlns:a16="http://schemas.microsoft.com/office/drawing/2014/main" id="{B70B6E63-83F1-4058-BA36-84F089E79F76}"/>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73" name="Text Box 152">
          <a:extLst>
            <a:ext uri="{FF2B5EF4-FFF2-40B4-BE49-F238E27FC236}">
              <a16:creationId xmlns:a16="http://schemas.microsoft.com/office/drawing/2014/main" id="{1091D969-7048-4FF7-8126-E91D806C703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74" name="Text Box 153">
          <a:extLst>
            <a:ext uri="{FF2B5EF4-FFF2-40B4-BE49-F238E27FC236}">
              <a16:creationId xmlns:a16="http://schemas.microsoft.com/office/drawing/2014/main" id="{1EC50684-20C3-466E-91FA-123DE45C90F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75" name="Text Box 154">
          <a:extLst>
            <a:ext uri="{FF2B5EF4-FFF2-40B4-BE49-F238E27FC236}">
              <a16:creationId xmlns:a16="http://schemas.microsoft.com/office/drawing/2014/main" id="{71C8E36D-07F4-4FF6-A2EA-0121EB8CC2DD}"/>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76" name="Text Box 155">
          <a:extLst>
            <a:ext uri="{FF2B5EF4-FFF2-40B4-BE49-F238E27FC236}">
              <a16:creationId xmlns:a16="http://schemas.microsoft.com/office/drawing/2014/main" id="{2BE1C4D1-F2D5-4332-AB01-728FB25D154E}"/>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77" name="Text Box 156">
          <a:extLst>
            <a:ext uri="{FF2B5EF4-FFF2-40B4-BE49-F238E27FC236}">
              <a16:creationId xmlns:a16="http://schemas.microsoft.com/office/drawing/2014/main" id="{15A07CB3-886C-4CAE-8A74-B0D8A9DAF3BF}"/>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638175</xdr:colOff>
      <xdr:row>578</xdr:row>
      <xdr:rowOff>0</xdr:rowOff>
    </xdr:from>
    <xdr:to>
      <xdr:col>1</xdr:col>
      <xdr:colOff>714375</xdr:colOff>
      <xdr:row>582</xdr:row>
      <xdr:rowOff>454269</xdr:rowOff>
    </xdr:to>
    <xdr:sp macro="" textlink="">
      <xdr:nvSpPr>
        <xdr:cNvPr id="1478" name="Text Box 157">
          <a:extLst>
            <a:ext uri="{FF2B5EF4-FFF2-40B4-BE49-F238E27FC236}">
              <a16:creationId xmlns:a16="http://schemas.microsoft.com/office/drawing/2014/main" id="{9F6DBFDE-6C8F-4200-B55E-CF906DAAC8DC}"/>
            </a:ext>
          </a:extLst>
        </xdr:cNvPr>
        <xdr:cNvSpPr txBox="1">
          <a:spLocks noChangeArrowheads="1"/>
        </xdr:cNvSpPr>
      </xdr:nvSpPr>
      <xdr:spPr bwMode="auto">
        <a:xfrm>
          <a:off x="1000125" y="184099200"/>
          <a:ext cx="76200" cy="1587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638175</xdr:colOff>
      <xdr:row>604</xdr:row>
      <xdr:rowOff>0</xdr:rowOff>
    </xdr:from>
    <xdr:ext cx="76200" cy="211014"/>
    <xdr:sp macro="" textlink="">
      <xdr:nvSpPr>
        <xdr:cNvPr id="1479" name="Text Box 48">
          <a:extLst>
            <a:ext uri="{FF2B5EF4-FFF2-40B4-BE49-F238E27FC236}">
              <a16:creationId xmlns:a16="http://schemas.microsoft.com/office/drawing/2014/main" id="{215BD32F-A016-4BB8-8643-6C6E6BF12122}"/>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80" name="Text Box 49">
          <a:extLst>
            <a:ext uri="{FF2B5EF4-FFF2-40B4-BE49-F238E27FC236}">
              <a16:creationId xmlns:a16="http://schemas.microsoft.com/office/drawing/2014/main" id="{25D5714D-BAD9-4522-9C06-476EE321DF2B}"/>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81" name="Text Box 51">
          <a:extLst>
            <a:ext uri="{FF2B5EF4-FFF2-40B4-BE49-F238E27FC236}">
              <a16:creationId xmlns:a16="http://schemas.microsoft.com/office/drawing/2014/main" id="{E53F57E0-93E8-4926-92BA-FFF3A92E5D53}"/>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82" name="Text Box 53">
          <a:extLst>
            <a:ext uri="{FF2B5EF4-FFF2-40B4-BE49-F238E27FC236}">
              <a16:creationId xmlns:a16="http://schemas.microsoft.com/office/drawing/2014/main" id="{EA85FE07-8D41-48F3-BDAF-313F07BEC3AB}"/>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83" name="Text Box 55">
          <a:extLst>
            <a:ext uri="{FF2B5EF4-FFF2-40B4-BE49-F238E27FC236}">
              <a16:creationId xmlns:a16="http://schemas.microsoft.com/office/drawing/2014/main" id="{AC096C4A-D816-4961-AE9F-22BE4187C6F9}"/>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84" name="Text Box 58">
          <a:extLst>
            <a:ext uri="{FF2B5EF4-FFF2-40B4-BE49-F238E27FC236}">
              <a16:creationId xmlns:a16="http://schemas.microsoft.com/office/drawing/2014/main" id="{15A26FA6-3A55-40E1-9611-66251CD10F68}"/>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85" name="Text Box 100">
          <a:extLst>
            <a:ext uri="{FF2B5EF4-FFF2-40B4-BE49-F238E27FC236}">
              <a16:creationId xmlns:a16="http://schemas.microsoft.com/office/drawing/2014/main" id="{29F38168-608C-43AD-8287-4CC02F5417D8}"/>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86" name="Text Box 101">
          <a:extLst>
            <a:ext uri="{FF2B5EF4-FFF2-40B4-BE49-F238E27FC236}">
              <a16:creationId xmlns:a16="http://schemas.microsoft.com/office/drawing/2014/main" id="{BD6F2B81-3217-4EA6-96C1-AEE7BE8F6F61}"/>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87" name="Text Box 106">
          <a:extLst>
            <a:ext uri="{FF2B5EF4-FFF2-40B4-BE49-F238E27FC236}">
              <a16:creationId xmlns:a16="http://schemas.microsoft.com/office/drawing/2014/main" id="{0CAE06F9-BCAD-493D-9794-024B5F001570}"/>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88" name="Text Box 108">
          <a:extLst>
            <a:ext uri="{FF2B5EF4-FFF2-40B4-BE49-F238E27FC236}">
              <a16:creationId xmlns:a16="http://schemas.microsoft.com/office/drawing/2014/main" id="{308F5F39-860F-40C1-9A8C-EB6EA8BD773F}"/>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89" name="Text Box 109">
          <a:extLst>
            <a:ext uri="{FF2B5EF4-FFF2-40B4-BE49-F238E27FC236}">
              <a16:creationId xmlns:a16="http://schemas.microsoft.com/office/drawing/2014/main" id="{28AC21B6-06A4-45CA-BA58-FB8D6AE0977A}"/>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90" name="Text Box 111">
          <a:extLst>
            <a:ext uri="{FF2B5EF4-FFF2-40B4-BE49-F238E27FC236}">
              <a16:creationId xmlns:a16="http://schemas.microsoft.com/office/drawing/2014/main" id="{A5AF73E5-111F-4389-BC9B-16EDFCCE88A9}"/>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91" name="Text Box 112">
          <a:extLst>
            <a:ext uri="{FF2B5EF4-FFF2-40B4-BE49-F238E27FC236}">
              <a16:creationId xmlns:a16="http://schemas.microsoft.com/office/drawing/2014/main" id="{1194BF1C-E2F5-4BDA-9C2F-76C7FE19050B}"/>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92" name="Text Box 114">
          <a:extLst>
            <a:ext uri="{FF2B5EF4-FFF2-40B4-BE49-F238E27FC236}">
              <a16:creationId xmlns:a16="http://schemas.microsoft.com/office/drawing/2014/main" id="{DA419BDB-7F4D-4317-948D-8008CAC536C5}"/>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93" name="Text Box 115">
          <a:extLst>
            <a:ext uri="{FF2B5EF4-FFF2-40B4-BE49-F238E27FC236}">
              <a16:creationId xmlns:a16="http://schemas.microsoft.com/office/drawing/2014/main" id="{48672CBB-AB55-4F99-9AD8-EC794960D090}"/>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94" name="Text Box 116">
          <a:extLst>
            <a:ext uri="{FF2B5EF4-FFF2-40B4-BE49-F238E27FC236}">
              <a16:creationId xmlns:a16="http://schemas.microsoft.com/office/drawing/2014/main" id="{0E73A3C5-3097-4A83-B773-E787FD462FB8}"/>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95" name="Text Box 117">
          <a:extLst>
            <a:ext uri="{FF2B5EF4-FFF2-40B4-BE49-F238E27FC236}">
              <a16:creationId xmlns:a16="http://schemas.microsoft.com/office/drawing/2014/main" id="{C4782C70-2F9C-4EDB-B558-B806BBA7B0BB}"/>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96" name="Text Box 119">
          <a:extLst>
            <a:ext uri="{FF2B5EF4-FFF2-40B4-BE49-F238E27FC236}">
              <a16:creationId xmlns:a16="http://schemas.microsoft.com/office/drawing/2014/main" id="{9657B552-F576-40C7-87B1-8E8DE96F3E43}"/>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97" name="Text Box 120">
          <a:extLst>
            <a:ext uri="{FF2B5EF4-FFF2-40B4-BE49-F238E27FC236}">
              <a16:creationId xmlns:a16="http://schemas.microsoft.com/office/drawing/2014/main" id="{F5EE44BC-99F6-41B4-9111-1203A9552300}"/>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98" name="Text Box 121">
          <a:extLst>
            <a:ext uri="{FF2B5EF4-FFF2-40B4-BE49-F238E27FC236}">
              <a16:creationId xmlns:a16="http://schemas.microsoft.com/office/drawing/2014/main" id="{9056256A-C03F-4620-9B33-EA31276F93D1}"/>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499" name="Text Box 122">
          <a:extLst>
            <a:ext uri="{FF2B5EF4-FFF2-40B4-BE49-F238E27FC236}">
              <a16:creationId xmlns:a16="http://schemas.microsoft.com/office/drawing/2014/main" id="{AACD1470-F0BE-4BC8-892A-0959A253BA06}"/>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00" name="Text Box 123">
          <a:extLst>
            <a:ext uri="{FF2B5EF4-FFF2-40B4-BE49-F238E27FC236}">
              <a16:creationId xmlns:a16="http://schemas.microsoft.com/office/drawing/2014/main" id="{95865B9E-C014-42BE-9AF0-75740CAB8FB7}"/>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01" name="Text Box 125">
          <a:extLst>
            <a:ext uri="{FF2B5EF4-FFF2-40B4-BE49-F238E27FC236}">
              <a16:creationId xmlns:a16="http://schemas.microsoft.com/office/drawing/2014/main" id="{07F43AA5-1243-4ABA-B8E0-2D8E1BCEF650}"/>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02" name="Text Box 126">
          <a:extLst>
            <a:ext uri="{FF2B5EF4-FFF2-40B4-BE49-F238E27FC236}">
              <a16:creationId xmlns:a16="http://schemas.microsoft.com/office/drawing/2014/main" id="{B63B00CA-87AF-427D-BA46-08CB7372E213}"/>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03" name="Text Box 127">
          <a:extLst>
            <a:ext uri="{FF2B5EF4-FFF2-40B4-BE49-F238E27FC236}">
              <a16:creationId xmlns:a16="http://schemas.microsoft.com/office/drawing/2014/main" id="{E335B8AA-C7F0-48DF-8AA2-E89FF009304A}"/>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04" name="Text Box 128">
          <a:extLst>
            <a:ext uri="{FF2B5EF4-FFF2-40B4-BE49-F238E27FC236}">
              <a16:creationId xmlns:a16="http://schemas.microsoft.com/office/drawing/2014/main" id="{E85F8231-E44E-4F4B-A7F8-EF3B54F0EC71}"/>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05" name="Text Box 129">
          <a:extLst>
            <a:ext uri="{FF2B5EF4-FFF2-40B4-BE49-F238E27FC236}">
              <a16:creationId xmlns:a16="http://schemas.microsoft.com/office/drawing/2014/main" id="{86CA3D9D-B425-4A42-B8BF-ED985E9256AF}"/>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06" name="Text Box 137">
          <a:extLst>
            <a:ext uri="{FF2B5EF4-FFF2-40B4-BE49-F238E27FC236}">
              <a16:creationId xmlns:a16="http://schemas.microsoft.com/office/drawing/2014/main" id="{BBB22BF3-FD79-4B53-8D26-E90BED985ACD}"/>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07" name="Text Box 138">
          <a:extLst>
            <a:ext uri="{FF2B5EF4-FFF2-40B4-BE49-F238E27FC236}">
              <a16:creationId xmlns:a16="http://schemas.microsoft.com/office/drawing/2014/main" id="{5143DC61-4071-4953-A4B2-9E4E2CFEC96D}"/>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08" name="Text Box 141">
          <a:extLst>
            <a:ext uri="{FF2B5EF4-FFF2-40B4-BE49-F238E27FC236}">
              <a16:creationId xmlns:a16="http://schemas.microsoft.com/office/drawing/2014/main" id="{98DB2F8F-CA2B-41A4-B8C8-837089446FF5}"/>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09" name="Text Box 144">
          <a:extLst>
            <a:ext uri="{FF2B5EF4-FFF2-40B4-BE49-F238E27FC236}">
              <a16:creationId xmlns:a16="http://schemas.microsoft.com/office/drawing/2014/main" id="{BECB64FF-E6BA-4B58-B433-7324072D9204}"/>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10" name="Text Box 145">
          <a:extLst>
            <a:ext uri="{FF2B5EF4-FFF2-40B4-BE49-F238E27FC236}">
              <a16:creationId xmlns:a16="http://schemas.microsoft.com/office/drawing/2014/main" id="{81F54331-5EAE-4E4D-A1BD-5065FB55B9A9}"/>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11" name="Text Box 146">
          <a:extLst>
            <a:ext uri="{FF2B5EF4-FFF2-40B4-BE49-F238E27FC236}">
              <a16:creationId xmlns:a16="http://schemas.microsoft.com/office/drawing/2014/main" id="{D424870A-A9EB-4FBD-A62F-14C327C90E7B}"/>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12" name="Text Box 147">
          <a:extLst>
            <a:ext uri="{FF2B5EF4-FFF2-40B4-BE49-F238E27FC236}">
              <a16:creationId xmlns:a16="http://schemas.microsoft.com/office/drawing/2014/main" id="{3CC50236-E29B-46C2-817C-60A0072BC9D6}"/>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13" name="Text Box 150">
          <a:extLst>
            <a:ext uri="{FF2B5EF4-FFF2-40B4-BE49-F238E27FC236}">
              <a16:creationId xmlns:a16="http://schemas.microsoft.com/office/drawing/2014/main" id="{40D863E8-66BA-491A-A0CD-9086951F4154}"/>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14" name="Text Box 152">
          <a:extLst>
            <a:ext uri="{FF2B5EF4-FFF2-40B4-BE49-F238E27FC236}">
              <a16:creationId xmlns:a16="http://schemas.microsoft.com/office/drawing/2014/main" id="{626EC33E-D3B9-4366-AE32-13F3114C95AA}"/>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15" name="Text Box 153">
          <a:extLst>
            <a:ext uri="{FF2B5EF4-FFF2-40B4-BE49-F238E27FC236}">
              <a16:creationId xmlns:a16="http://schemas.microsoft.com/office/drawing/2014/main" id="{0C03388C-D7B2-46D9-BB30-7E2B90E07149}"/>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16" name="Text Box 4">
          <a:extLst>
            <a:ext uri="{FF2B5EF4-FFF2-40B4-BE49-F238E27FC236}">
              <a16:creationId xmlns:a16="http://schemas.microsoft.com/office/drawing/2014/main" id="{F8D37A58-3ADF-4ADC-B303-59EA031F6B4B}"/>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638175</xdr:colOff>
      <xdr:row>604</xdr:row>
      <xdr:rowOff>0</xdr:rowOff>
    </xdr:from>
    <xdr:ext cx="76200" cy="211014"/>
    <xdr:sp macro="" textlink="">
      <xdr:nvSpPr>
        <xdr:cNvPr id="1517" name="Text Box 8">
          <a:extLst>
            <a:ext uri="{FF2B5EF4-FFF2-40B4-BE49-F238E27FC236}">
              <a16:creationId xmlns:a16="http://schemas.microsoft.com/office/drawing/2014/main" id="{0520D7E1-42FA-4C5D-BC42-2FA7EE62442B}"/>
            </a:ext>
          </a:extLst>
        </xdr:cNvPr>
        <xdr:cNvSpPr txBox="1">
          <a:spLocks noChangeArrowheads="1"/>
        </xdr:cNvSpPr>
      </xdr:nvSpPr>
      <xdr:spPr bwMode="auto">
        <a:xfrm>
          <a:off x="1000125" y="189604650"/>
          <a:ext cx="76200" cy="211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a\DATA\3.%20TR&amp;DTS\2.%20DTS\Fotonapon\REA%20FN%20Tro&#353;kovnk%20DT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torage\data1%20(d)\P%200134%20-%20Alca%20kukuzovac\backup%20dalibor\PODLOGE\bero%20werkos\RN%20018-07-KU%20Krajobrazno%20&#272;akovo-Sredanci\Ugovorni%20tro&#353;kovnik%20KRAJOBRAZ%20&#272;AKOVO%20-%20SREDANC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farma-SLAscaK\TEND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os"/>
      <sheetName val="elektro"/>
      <sheetName val="Const"/>
    </sheetNames>
    <sheetDataSet>
      <sheetData sheetId="0"/>
      <sheetData sheetId="1">
        <row r="76">
          <cell r="A76" t="str">
            <v>A</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KTORI"/>
      <sheetName val="A.trasa"/>
      <sheetName val="B.PUTNI PRIJELAZI I PROLAZI"/>
      <sheetName val="C.PUO &quot;ĐAKOVO - JUG&quot; "/>
      <sheetName val="D.PUO &quot;ANDRIJEVCI&quot;"/>
      <sheetName val="Rekapitulacija"/>
      <sheetName val="Uputa"/>
      <sheetName val="A_trasa"/>
      <sheetName val="B_PUTNI_PRIJELAZI_I_PROLAZI"/>
      <sheetName val="C_PUO_&quot;ĐAKOVO_-_JUG&quot;_"/>
      <sheetName val="D_PUO_&quot;ANDRIJEVCI&quot;"/>
      <sheetName val="A_trasa1"/>
      <sheetName val="B_PUTNI_PRIJELAZI_I_PROLAZI1"/>
      <sheetName val="C_PUO_&quot;ĐAKOVO_-_JUG&quot;_1"/>
      <sheetName val="D_PUO_&quot;ANDRIJEVCI&quot;1"/>
      <sheetName val="A_trasa2"/>
      <sheetName val="B_PUTNI_PRIJELAZI_I_PROLAZI2"/>
      <sheetName val="C_PUO_&quot;ĐAKOVO_-_JUG&quot;_2"/>
      <sheetName val="D_PUO_&quot;ANDRIJEVCI&quot;2"/>
      <sheetName val="A_trasa3"/>
      <sheetName val="B_PUTNI_PRIJELAZI_I_PROLAZI3"/>
      <sheetName val="C_PUO_&quot;ĐAKOVO_-_JUG&quot;_3"/>
      <sheetName val="D_PUO_&quot;ANDRIJEVCI&quot;3"/>
      <sheetName val="A_trasa4"/>
      <sheetName val="B_PUTNI_PRIJELAZI_I_PROLAZI4"/>
      <sheetName val="C_PUO_&quot;ĐAKOVO_-_JUG&quot;_4"/>
      <sheetName val="D_PUO_&quot;ANDRIJEVCI&quot;4"/>
      <sheetName val="slaba struja"/>
    </sheetNames>
    <sheetDataSet>
      <sheetData sheetId="0" refreshError="1">
        <row r="2">
          <cell r="B2">
            <v>1</v>
          </cell>
        </row>
      </sheetData>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Module6"/>
      <sheetName val="Module5"/>
      <sheetName val="Module4"/>
      <sheetName val="Module3"/>
      <sheetName val="Module2"/>
      <sheetName val="Module1"/>
      <sheetName val="Nap"/>
      <sheetName val="Osn-Pod"/>
      <sheetName val="Ugov"/>
      <sheetName val="Kuce"/>
      <sheetName val="Pr-Sit"/>
      <sheetName val="Dop-Ug"/>
      <sheetName val="Obra"/>
      <sheetName val="Ok-Sit"/>
      <sheetName val="Evid"/>
      <sheetName val="Osn_Pod"/>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row r="5">
          <cell r="E5">
            <v>0</v>
          </cell>
        </row>
      </sheetData>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04958-9152-4516-9E31-F5D3C9101548}">
  <dimension ref="A2:F33"/>
  <sheetViews>
    <sheetView showZeros="0" tabSelected="1" view="pageLayout" topLeftCell="A2" zoomScaleNormal="100" workbookViewId="0">
      <selection activeCell="G21" sqref="G21"/>
    </sheetView>
  </sheetViews>
  <sheetFormatPr defaultRowHeight="12.75"/>
  <cols>
    <col min="1" max="1" width="3.28515625" style="167" customWidth="1"/>
    <col min="2" max="2" width="43.5703125" style="186" customWidth="1"/>
    <col min="3" max="3" width="3.5703125" style="167" customWidth="1"/>
    <col min="4" max="4" width="5.85546875" style="188" customWidth="1"/>
    <col min="5" max="5" width="4.42578125" style="186" customWidth="1"/>
    <col min="6" max="6" width="16.42578125" style="187" customWidth="1"/>
    <col min="7" max="7" width="8" style="167" customWidth="1"/>
    <col min="8" max="256" width="9" style="167"/>
    <col min="257" max="257" width="4" style="167" customWidth="1"/>
    <col min="258" max="258" width="36.42578125" style="167" customWidth="1"/>
    <col min="259" max="259" width="5.42578125" style="167" customWidth="1"/>
    <col min="260" max="260" width="5.85546875" style="167" customWidth="1"/>
    <col min="261" max="261" width="4.42578125" style="167" customWidth="1"/>
    <col min="262" max="262" width="16.42578125" style="167" customWidth="1"/>
    <col min="263" max="512" width="9" style="167"/>
    <col min="513" max="513" width="4" style="167" customWidth="1"/>
    <col min="514" max="514" width="36.42578125" style="167" customWidth="1"/>
    <col min="515" max="515" width="5.42578125" style="167" customWidth="1"/>
    <col min="516" max="516" width="5.85546875" style="167" customWidth="1"/>
    <col min="517" max="517" width="4.42578125" style="167" customWidth="1"/>
    <col min="518" max="518" width="16.42578125" style="167" customWidth="1"/>
    <col min="519" max="768" width="9" style="167"/>
    <col min="769" max="769" width="4" style="167" customWidth="1"/>
    <col min="770" max="770" width="36.42578125" style="167" customWidth="1"/>
    <col min="771" max="771" width="5.42578125" style="167" customWidth="1"/>
    <col min="772" max="772" width="5.85546875" style="167" customWidth="1"/>
    <col min="773" max="773" width="4.42578125" style="167" customWidth="1"/>
    <col min="774" max="774" width="16.42578125" style="167" customWidth="1"/>
    <col min="775" max="1024" width="9" style="167"/>
    <col min="1025" max="1025" width="4" style="167" customWidth="1"/>
    <col min="1026" max="1026" width="36.42578125" style="167" customWidth="1"/>
    <col min="1027" max="1027" width="5.42578125" style="167" customWidth="1"/>
    <col min="1028" max="1028" width="5.85546875" style="167" customWidth="1"/>
    <col min="1029" max="1029" width="4.42578125" style="167" customWidth="1"/>
    <col min="1030" max="1030" width="16.42578125" style="167" customWidth="1"/>
    <col min="1031" max="1280" width="9" style="167"/>
    <col min="1281" max="1281" width="4" style="167" customWidth="1"/>
    <col min="1282" max="1282" width="36.42578125" style="167" customWidth="1"/>
    <col min="1283" max="1283" width="5.42578125" style="167" customWidth="1"/>
    <col min="1284" max="1284" width="5.85546875" style="167" customWidth="1"/>
    <col min="1285" max="1285" width="4.42578125" style="167" customWidth="1"/>
    <col min="1286" max="1286" width="16.42578125" style="167" customWidth="1"/>
    <col min="1287" max="1536" width="9" style="167"/>
    <col min="1537" max="1537" width="4" style="167" customWidth="1"/>
    <col min="1538" max="1538" width="36.42578125" style="167" customWidth="1"/>
    <col min="1539" max="1539" width="5.42578125" style="167" customWidth="1"/>
    <col min="1540" max="1540" width="5.85546875" style="167" customWidth="1"/>
    <col min="1541" max="1541" width="4.42578125" style="167" customWidth="1"/>
    <col min="1542" max="1542" width="16.42578125" style="167" customWidth="1"/>
    <col min="1543" max="1792" width="9" style="167"/>
    <col min="1793" max="1793" width="4" style="167" customWidth="1"/>
    <col min="1794" max="1794" width="36.42578125" style="167" customWidth="1"/>
    <col min="1795" max="1795" width="5.42578125" style="167" customWidth="1"/>
    <col min="1796" max="1796" width="5.85546875" style="167" customWidth="1"/>
    <col min="1797" max="1797" width="4.42578125" style="167" customWidth="1"/>
    <col min="1798" max="1798" width="16.42578125" style="167" customWidth="1"/>
    <col min="1799" max="2048" width="9" style="167"/>
    <col min="2049" max="2049" width="4" style="167" customWidth="1"/>
    <col min="2050" max="2050" width="36.42578125" style="167" customWidth="1"/>
    <col min="2051" max="2051" width="5.42578125" style="167" customWidth="1"/>
    <col min="2052" max="2052" width="5.85546875" style="167" customWidth="1"/>
    <col min="2053" max="2053" width="4.42578125" style="167" customWidth="1"/>
    <col min="2054" max="2054" width="16.42578125" style="167" customWidth="1"/>
    <col min="2055" max="2304" width="9" style="167"/>
    <col min="2305" max="2305" width="4" style="167" customWidth="1"/>
    <col min="2306" max="2306" width="36.42578125" style="167" customWidth="1"/>
    <col min="2307" max="2307" width="5.42578125" style="167" customWidth="1"/>
    <col min="2308" max="2308" width="5.85546875" style="167" customWidth="1"/>
    <col min="2309" max="2309" width="4.42578125" style="167" customWidth="1"/>
    <col min="2310" max="2310" width="16.42578125" style="167" customWidth="1"/>
    <col min="2311" max="2560" width="9" style="167"/>
    <col min="2561" max="2561" width="4" style="167" customWidth="1"/>
    <col min="2562" max="2562" width="36.42578125" style="167" customWidth="1"/>
    <col min="2563" max="2563" width="5.42578125" style="167" customWidth="1"/>
    <col min="2564" max="2564" width="5.85546875" style="167" customWidth="1"/>
    <col min="2565" max="2565" width="4.42578125" style="167" customWidth="1"/>
    <col min="2566" max="2566" width="16.42578125" style="167" customWidth="1"/>
    <col min="2567" max="2816" width="9" style="167"/>
    <col min="2817" max="2817" width="4" style="167" customWidth="1"/>
    <col min="2818" max="2818" width="36.42578125" style="167" customWidth="1"/>
    <col min="2819" max="2819" width="5.42578125" style="167" customWidth="1"/>
    <col min="2820" max="2820" width="5.85546875" style="167" customWidth="1"/>
    <col min="2821" max="2821" width="4.42578125" style="167" customWidth="1"/>
    <col min="2822" max="2822" width="16.42578125" style="167" customWidth="1"/>
    <col min="2823" max="3072" width="9" style="167"/>
    <col min="3073" max="3073" width="4" style="167" customWidth="1"/>
    <col min="3074" max="3074" width="36.42578125" style="167" customWidth="1"/>
    <col min="3075" max="3075" width="5.42578125" style="167" customWidth="1"/>
    <col min="3076" max="3076" width="5.85546875" style="167" customWidth="1"/>
    <col min="3077" max="3077" width="4.42578125" style="167" customWidth="1"/>
    <col min="3078" max="3078" width="16.42578125" style="167" customWidth="1"/>
    <col min="3079" max="3328" width="9" style="167"/>
    <col min="3329" max="3329" width="4" style="167" customWidth="1"/>
    <col min="3330" max="3330" width="36.42578125" style="167" customWidth="1"/>
    <col min="3331" max="3331" width="5.42578125" style="167" customWidth="1"/>
    <col min="3332" max="3332" width="5.85546875" style="167" customWidth="1"/>
    <col min="3333" max="3333" width="4.42578125" style="167" customWidth="1"/>
    <col min="3334" max="3334" width="16.42578125" style="167" customWidth="1"/>
    <col min="3335" max="3584" width="9" style="167"/>
    <col min="3585" max="3585" width="4" style="167" customWidth="1"/>
    <col min="3586" max="3586" width="36.42578125" style="167" customWidth="1"/>
    <col min="3587" max="3587" width="5.42578125" style="167" customWidth="1"/>
    <col min="3588" max="3588" width="5.85546875" style="167" customWidth="1"/>
    <col min="3589" max="3589" width="4.42578125" style="167" customWidth="1"/>
    <col min="3590" max="3590" width="16.42578125" style="167" customWidth="1"/>
    <col min="3591" max="3840" width="9" style="167"/>
    <col min="3841" max="3841" width="4" style="167" customWidth="1"/>
    <col min="3842" max="3842" width="36.42578125" style="167" customWidth="1"/>
    <col min="3843" max="3843" width="5.42578125" style="167" customWidth="1"/>
    <col min="3844" max="3844" width="5.85546875" style="167" customWidth="1"/>
    <col min="3845" max="3845" width="4.42578125" style="167" customWidth="1"/>
    <col min="3846" max="3846" width="16.42578125" style="167" customWidth="1"/>
    <col min="3847" max="4096" width="9" style="167"/>
    <col min="4097" max="4097" width="4" style="167" customWidth="1"/>
    <col min="4098" max="4098" width="36.42578125" style="167" customWidth="1"/>
    <col min="4099" max="4099" width="5.42578125" style="167" customWidth="1"/>
    <col min="4100" max="4100" width="5.85546875" style="167" customWidth="1"/>
    <col min="4101" max="4101" width="4.42578125" style="167" customWidth="1"/>
    <col min="4102" max="4102" width="16.42578125" style="167" customWidth="1"/>
    <col min="4103" max="4352" width="9" style="167"/>
    <col min="4353" max="4353" width="4" style="167" customWidth="1"/>
    <col min="4354" max="4354" width="36.42578125" style="167" customWidth="1"/>
    <col min="4355" max="4355" width="5.42578125" style="167" customWidth="1"/>
    <col min="4356" max="4356" width="5.85546875" style="167" customWidth="1"/>
    <col min="4357" max="4357" width="4.42578125" style="167" customWidth="1"/>
    <col min="4358" max="4358" width="16.42578125" style="167" customWidth="1"/>
    <col min="4359" max="4608" width="9" style="167"/>
    <col min="4609" max="4609" width="4" style="167" customWidth="1"/>
    <col min="4610" max="4610" width="36.42578125" style="167" customWidth="1"/>
    <col min="4611" max="4611" width="5.42578125" style="167" customWidth="1"/>
    <col min="4612" max="4612" width="5.85546875" style="167" customWidth="1"/>
    <col min="4613" max="4613" width="4.42578125" style="167" customWidth="1"/>
    <col min="4614" max="4614" width="16.42578125" style="167" customWidth="1"/>
    <col min="4615" max="4864" width="9" style="167"/>
    <col min="4865" max="4865" width="4" style="167" customWidth="1"/>
    <col min="4866" max="4866" width="36.42578125" style="167" customWidth="1"/>
    <col min="4867" max="4867" width="5.42578125" style="167" customWidth="1"/>
    <col min="4868" max="4868" width="5.85546875" style="167" customWidth="1"/>
    <col min="4869" max="4869" width="4.42578125" style="167" customWidth="1"/>
    <col min="4870" max="4870" width="16.42578125" style="167" customWidth="1"/>
    <col min="4871" max="5120" width="9" style="167"/>
    <col min="5121" max="5121" width="4" style="167" customWidth="1"/>
    <col min="5122" max="5122" width="36.42578125" style="167" customWidth="1"/>
    <col min="5123" max="5123" width="5.42578125" style="167" customWidth="1"/>
    <col min="5124" max="5124" width="5.85546875" style="167" customWidth="1"/>
    <col min="5125" max="5125" width="4.42578125" style="167" customWidth="1"/>
    <col min="5126" max="5126" width="16.42578125" style="167" customWidth="1"/>
    <col min="5127" max="5376" width="9" style="167"/>
    <col min="5377" max="5377" width="4" style="167" customWidth="1"/>
    <col min="5378" max="5378" width="36.42578125" style="167" customWidth="1"/>
    <col min="5379" max="5379" width="5.42578125" style="167" customWidth="1"/>
    <col min="5380" max="5380" width="5.85546875" style="167" customWidth="1"/>
    <col min="5381" max="5381" width="4.42578125" style="167" customWidth="1"/>
    <col min="5382" max="5382" width="16.42578125" style="167" customWidth="1"/>
    <col min="5383" max="5632" width="9" style="167"/>
    <col min="5633" max="5633" width="4" style="167" customWidth="1"/>
    <col min="5634" max="5634" width="36.42578125" style="167" customWidth="1"/>
    <col min="5635" max="5635" width="5.42578125" style="167" customWidth="1"/>
    <col min="5636" max="5636" width="5.85546875" style="167" customWidth="1"/>
    <col min="5637" max="5637" width="4.42578125" style="167" customWidth="1"/>
    <col min="5638" max="5638" width="16.42578125" style="167" customWidth="1"/>
    <col min="5639" max="5888" width="9" style="167"/>
    <col min="5889" max="5889" width="4" style="167" customWidth="1"/>
    <col min="5890" max="5890" width="36.42578125" style="167" customWidth="1"/>
    <col min="5891" max="5891" width="5.42578125" style="167" customWidth="1"/>
    <col min="5892" max="5892" width="5.85546875" style="167" customWidth="1"/>
    <col min="5893" max="5893" width="4.42578125" style="167" customWidth="1"/>
    <col min="5894" max="5894" width="16.42578125" style="167" customWidth="1"/>
    <col min="5895" max="6144" width="9" style="167"/>
    <col min="6145" max="6145" width="4" style="167" customWidth="1"/>
    <col min="6146" max="6146" width="36.42578125" style="167" customWidth="1"/>
    <col min="6147" max="6147" width="5.42578125" style="167" customWidth="1"/>
    <col min="6148" max="6148" width="5.85546875" style="167" customWidth="1"/>
    <col min="6149" max="6149" width="4.42578125" style="167" customWidth="1"/>
    <col min="6150" max="6150" width="16.42578125" style="167" customWidth="1"/>
    <col min="6151" max="6400" width="9" style="167"/>
    <col min="6401" max="6401" width="4" style="167" customWidth="1"/>
    <col min="6402" max="6402" width="36.42578125" style="167" customWidth="1"/>
    <col min="6403" max="6403" width="5.42578125" style="167" customWidth="1"/>
    <col min="6404" max="6404" width="5.85546875" style="167" customWidth="1"/>
    <col min="6405" max="6405" width="4.42578125" style="167" customWidth="1"/>
    <col min="6406" max="6406" width="16.42578125" style="167" customWidth="1"/>
    <col min="6407" max="6656" width="9" style="167"/>
    <col min="6657" max="6657" width="4" style="167" customWidth="1"/>
    <col min="6658" max="6658" width="36.42578125" style="167" customWidth="1"/>
    <col min="6659" max="6659" width="5.42578125" style="167" customWidth="1"/>
    <col min="6660" max="6660" width="5.85546875" style="167" customWidth="1"/>
    <col min="6661" max="6661" width="4.42578125" style="167" customWidth="1"/>
    <col min="6662" max="6662" width="16.42578125" style="167" customWidth="1"/>
    <col min="6663" max="6912" width="9" style="167"/>
    <col min="6913" max="6913" width="4" style="167" customWidth="1"/>
    <col min="6914" max="6914" width="36.42578125" style="167" customWidth="1"/>
    <col min="6915" max="6915" width="5.42578125" style="167" customWidth="1"/>
    <col min="6916" max="6916" width="5.85546875" style="167" customWidth="1"/>
    <col min="6917" max="6917" width="4.42578125" style="167" customWidth="1"/>
    <col min="6918" max="6918" width="16.42578125" style="167" customWidth="1"/>
    <col min="6919" max="7168" width="9" style="167"/>
    <col min="7169" max="7169" width="4" style="167" customWidth="1"/>
    <col min="7170" max="7170" width="36.42578125" style="167" customWidth="1"/>
    <col min="7171" max="7171" width="5.42578125" style="167" customWidth="1"/>
    <col min="7172" max="7172" width="5.85546875" style="167" customWidth="1"/>
    <col min="7173" max="7173" width="4.42578125" style="167" customWidth="1"/>
    <col min="7174" max="7174" width="16.42578125" style="167" customWidth="1"/>
    <col min="7175" max="7424" width="9" style="167"/>
    <col min="7425" max="7425" width="4" style="167" customWidth="1"/>
    <col min="7426" max="7426" width="36.42578125" style="167" customWidth="1"/>
    <col min="7427" max="7427" width="5.42578125" style="167" customWidth="1"/>
    <col min="7428" max="7428" width="5.85546875" style="167" customWidth="1"/>
    <col min="7429" max="7429" width="4.42578125" style="167" customWidth="1"/>
    <col min="7430" max="7430" width="16.42578125" style="167" customWidth="1"/>
    <col min="7431" max="7680" width="9" style="167"/>
    <col min="7681" max="7681" width="4" style="167" customWidth="1"/>
    <col min="7682" max="7682" width="36.42578125" style="167" customWidth="1"/>
    <col min="7683" max="7683" width="5.42578125" style="167" customWidth="1"/>
    <col min="7684" max="7684" width="5.85546875" style="167" customWidth="1"/>
    <col min="7685" max="7685" width="4.42578125" style="167" customWidth="1"/>
    <col min="7686" max="7686" width="16.42578125" style="167" customWidth="1"/>
    <col min="7687" max="7936" width="9" style="167"/>
    <col min="7937" max="7937" width="4" style="167" customWidth="1"/>
    <col min="7938" max="7938" width="36.42578125" style="167" customWidth="1"/>
    <col min="7939" max="7939" width="5.42578125" style="167" customWidth="1"/>
    <col min="7940" max="7940" width="5.85546875" style="167" customWidth="1"/>
    <col min="7941" max="7941" width="4.42578125" style="167" customWidth="1"/>
    <col min="7942" max="7942" width="16.42578125" style="167" customWidth="1"/>
    <col min="7943" max="8192" width="9" style="167"/>
    <col min="8193" max="8193" width="4" style="167" customWidth="1"/>
    <col min="8194" max="8194" width="36.42578125" style="167" customWidth="1"/>
    <col min="8195" max="8195" width="5.42578125" style="167" customWidth="1"/>
    <col min="8196" max="8196" width="5.85546875" style="167" customWidth="1"/>
    <col min="8197" max="8197" width="4.42578125" style="167" customWidth="1"/>
    <col min="8198" max="8198" width="16.42578125" style="167" customWidth="1"/>
    <col min="8199" max="8448" width="9" style="167"/>
    <col min="8449" max="8449" width="4" style="167" customWidth="1"/>
    <col min="8450" max="8450" width="36.42578125" style="167" customWidth="1"/>
    <col min="8451" max="8451" width="5.42578125" style="167" customWidth="1"/>
    <col min="8452" max="8452" width="5.85546875" style="167" customWidth="1"/>
    <col min="8453" max="8453" width="4.42578125" style="167" customWidth="1"/>
    <col min="8454" max="8454" width="16.42578125" style="167" customWidth="1"/>
    <col min="8455" max="8704" width="9" style="167"/>
    <col min="8705" max="8705" width="4" style="167" customWidth="1"/>
    <col min="8706" max="8706" width="36.42578125" style="167" customWidth="1"/>
    <col min="8707" max="8707" width="5.42578125" style="167" customWidth="1"/>
    <col min="8708" max="8708" width="5.85546875" style="167" customWidth="1"/>
    <col min="8709" max="8709" width="4.42578125" style="167" customWidth="1"/>
    <col min="8710" max="8710" width="16.42578125" style="167" customWidth="1"/>
    <col min="8711" max="8960" width="9" style="167"/>
    <col min="8961" max="8961" width="4" style="167" customWidth="1"/>
    <col min="8962" max="8962" width="36.42578125" style="167" customWidth="1"/>
    <col min="8963" max="8963" width="5.42578125" style="167" customWidth="1"/>
    <col min="8964" max="8964" width="5.85546875" style="167" customWidth="1"/>
    <col min="8965" max="8965" width="4.42578125" style="167" customWidth="1"/>
    <col min="8966" max="8966" width="16.42578125" style="167" customWidth="1"/>
    <col min="8967" max="9216" width="9" style="167"/>
    <col min="9217" max="9217" width="4" style="167" customWidth="1"/>
    <col min="9218" max="9218" width="36.42578125" style="167" customWidth="1"/>
    <col min="9219" max="9219" width="5.42578125" style="167" customWidth="1"/>
    <col min="9220" max="9220" width="5.85546875" style="167" customWidth="1"/>
    <col min="9221" max="9221" width="4.42578125" style="167" customWidth="1"/>
    <col min="9222" max="9222" width="16.42578125" style="167" customWidth="1"/>
    <col min="9223" max="9472" width="9" style="167"/>
    <col min="9473" max="9473" width="4" style="167" customWidth="1"/>
    <col min="9474" max="9474" width="36.42578125" style="167" customWidth="1"/>
    <col min="9475" max="9475" width="5.42578125" style="167" customWidth="1"/>
    <col min="9476" max="9476" width="5.85546875" style="167" customWidth="1"/>
    <col min="9477" max="9477" width="4.42578125" style="167" customWidth="1"/>
    <col min="9478" max="9478" width="16.42578125" style="167" customWidth="1"/>
    <col min="9479" max="9728" width="9" style="167"/>
    <col min="9729" max="9729" width="4" style="167" customWidth="1"/>
    <col min="9730" max="9730" width="36.42578125" style="167" customWidth="1"/>
    <col min="9731" max="9731" width="5.42578125" style="167" customWidth="1"/>
    <col min="9732" max="9732" width="5.85546875" style="167" customWidth="1"/>
    <col min="9733" max="9733" width="4.42578125" style="167" customWidth="1"/>
    <col min="9734" max="9734" width="16.42578125" style="167" customWidth="1"/>
    <col min="9735" max="9984" width="9" style="167"/>
    <col min="9985" max="9985" width="4" style="167" customWidth="1"/>
    <col min="9986" max="9986" width="36.42578125" style="167" customWidth="1"/>
    <col min="9987" max="9987" width="5.42578125" style="167" customWidth="1"/>
    <col min="9988" max="9988" width="5.85546875" style="167" customWidth="1"/>
    <col min="9989" max="9989" width="4.42578125" style="167" customWidth="1"/>
    <col min="9990" max="9990" width="16.42578125" style="167" customWidth="1"/>
    <col min="9991" max="10240" width="9" style="167"/>
    <col min="10241" max="10241" width="4" style="167" customWidth="1"/>
    <col min="10242" max="10242" width="36.42578125" style="167" customWidth="1"/>
    <col min="10243" max="10243" width="5.42578125" style="167" customWidth="1"/>
    <col min="10244" max="10244" width="5.85546875" style="167" customWidth="1"/>
    <col min="10245" max="10245" width="4.42578125" style="167" customWidth="1"/>
    <col min="10246" max="10246" width="16.42578125" style="167" customWidth="1"/>
    <col min="10247" max="10496" width="9" style="167"/>
    <col min="10497" max="10497" width="4" style="167" customWidth="1"/>
    <col min="10498" max="10498" width="36.42578125" style="167" customWidth="1"/>
    <col min="10499" max="10499" width="5.42578125" style="167" customWidth="1"/>
    <col min="10500" max="10500" width="5.85546875" style="167" customWidth="1"/>
    <col min="10501" max="10501" width="4.42578125" style="167" customWidth="1"/>
    <col min="10502" max="10502" width="16.42578125" style="167" customWidth="1"/>
    <col min="10503" max="10752" width="9" style="167"/>
    <col min="10753" max="10753" width="4" style="167" customWidth="1"/>
    <col min="10754" max="10754" width="36.42578125" style="167" customWidth="1"/>
    <col min="10755" max="10755" width="5.42578125" style="167" customWidth="1"/>
    <col min="10756" max="10756" width="5.85546875" style="167" customWidth="1"/>
    <col min="10757" max="10757" width="4.42578125" style="167" customWidth="1"/>
    <col min="10758" max="10758" width="16.42578125" style="167" customWidth="1"/>
    <col min="10759" max="11008" width="9" style="167"/>
    <col min="11009" max="11009" width="4" style="167" customWidth="1"/>
    <col min="11010" max="11010" width="36.42578125" style="167" customWidth="1"/>
    <col min="11011" max="11011" width="5.42578125" style="167" customWidth="1"/>
    <col min="11012" max="11012" width="5.85546875" style="167" customWidth="1"/>
    <col min="11013" max="11013" width="4.42578125" style="167" customWidth="1"/>
    <col min="11014" max="11014" width="16.42578125" style="167" customWidth="1"/>
    <col min="11015" max="11264" width="9" style="167"/>
    <col min="11265" max="11265" width="4" style="167" customWidth="1"/>
    <col min="11266" max="11266" width="36.42578125" style="167" customWidth="1"/>
    <col min="11267" max="11267" width="5.42578125" style="167" customWidth="1"/>
    <col min="11268" max="11268" width="5.85546875" style="167" customWidth="1"/>
    <col min="11269" max="11269" width="4.42578125" style="167" customWidth="1"/>
    <col min="11270" max="11270" width="16.42578125" style="167" customWidth="1"/>
    <col min="11271" max="11520" width="9" style="167"/>
    <col min="11521" max="11521" width="4" style="167" customWidth="1"/>
    <col min="11522" max="11522" width="36.42578125" style="167" customWidth="1"/>
    <col min="11523" max="11523" width="5.42578125" style="167" customWidth="1"/>
    <col min="11524" max="11524" width="5.85546875" style="167" customWidth="1"/>
    <col min="11525" max="11525" width="4.42578125" style="167" customWidth="1"/>
    <col min="11526" max="11526" width="16.42578125" style="167" customWidth="1"/>
    <col min="11527" max="11776" width="9" style="167"/>
    <col min="11777" max="11777" width="4" style="167" customWidth="1"/>
    <col min="11778" max="11778" width="36.42578125" style="167" customWidth="1"/>
    <col min="11779" max="11779" width="5.42578125" style="167" customWidth="1"/>
    <col min="11780" max="11780" width="5.85546875" style="167" customWidth="1"/>
    <col min="11781" max="11781" width="4.42578125" style="167" customWidth="1"/>
    <col min="11782" max="11782" width="16.42578125" style="167" customWidth="1"/>
    <col min="11783" max="12032" width="9" style="167"/>
    <col min="12033" max="12033" width="4" style="167" customWidth="1"/>
    <col min="12034" max="12034" width="36.42578125" style="167" customWidth="1"/>
    <col min="12035" max="12035" width="5.42578125" style="167" customWidth="1"/>
    <col min="12036" max="12036" width="5.85546875" style="167" customWidth="1"/>
    <col min="12037" max="12037" width="4.42578125" style="167" customWidth="1"/>
    <col min="12038" max="12038" width="16.42578125" style="167" customWidth="1"/>
    <col min="12039" max="12288" width="9" style="167"/>
    <col min="12289" max="12289" width="4" style="167" customWidth="1"/>
    <col min="12290" max="12290" width="36.42578125" style="167" customWidth="1"/>
    <col min="12291" max="12291" width="5.42578125" style="167" customWidth="1"/>
    <col min="12292" max="12292" width="5.85546875" style="167" customWidth="1"/>
    <col min="12293" max="12293" width="4.42578125" style="167" customWidth="1"/>
    <col min="12294" max="12294" width="16.42578125" style="167" customWidth="1"/>
    <col min="12295" max="12544" width="9" style="167"/>
    <col min="12545" max="12545" width="4" style="167" customWidth="1"/>
    <col min="12546" max="12546" width="36.42578125" style="167" customWidth="1"/>
    <col min="12547" max="12547" width="5.42578125" style="167" customWidth="1"/>
    <col min="12548" max="12548" width="5.85546875" style="167" customWidth="1"/>
    <col min="12549" max="12549" width="4.42578125" style="167" customWidth="1"/>
    <col min="12550" max="12550" width="16.42578125" style="167" customWidth="1"/>
    <col min="12551" max="12800" width="9" style="167"/>
    <col min="12801" max="12801" width="4" style="167" customWidth="1"/>
    <col min="12802" max="12802" width="36.42578125" style="167" customWidth="1"/>
    <col min="12803" max="12803" width="5.42578125" style="167" customWidth="1"/>
    <col min="12804" max="12804" width="5.85546875" style="167" customWidth="1"/>
    <col min="12805" max="12805" width="4.42578125" style="167" customWidth="1"/>
    <col min="12806" max="12806" width="16.42578125" style="167" customWidth="1"/>
    <col min="12807" max="13056" width="9" style="167"/>
    <col min="13057" max="13057" width="4" style="167" customWidth="1"/>
    <col min="13058" max="13058" width="36.42578125" style="167" customWidth="1"/>
    <col min="13059" max="13059" width="5.42578125" style="167" customWidth="1"/>
    <col min="13060" max="13060" width="5.85546875" style="167" customWidth="1"/>
    <col min="13061" max="13061" width="4.42578125" style="167" customWidth="1"/>
    <col min="13062" max="13062" width="16.42578125" style="167" customWidth="1"/>
    <col min="13063" max="13312" width="9" style="167"/>
    <col min="13313" max="13313" width="4" style="167" customWidth="1"/>
    <col min="13314" max="13314" width="36.42578125" style="167" customWidth="1"/>
    <col min="13315" max="13315" width="5.42578125" style="167" customWidth="1"/>
    <col min="13316" max="13316" width="5.85546875" style="167" customWidth="1"/>
    <col min="13317" max="13317" width="4.42578125" style="167" customWidth="1"/>
    <col min="13318" max="13318" width="16.42578125" style="167" customWidth="1"/>
    <col min="13319" max="13568" width="9" style="167"/>
    <col min="13569" max="13569" width="4" style="167" customWidth="1"/>
    <col min="13570" max="13570" width="36.42578125" style="167" customWidth="1"/>
    <col min="13571" max="13571" width="5.42578125" style="167" customWidth="1"/>
    <col min="13572" max="13572" width="5.85546875" style="167" customWidth="1"/>
    <col min="13573" max="13573" width="4.42578125" style="167" customWidth="1"/>
    <col min="13574" max="13574" width="16.42578125" style="167" customWidth="1"/>
    <col min="13575" max="13824" width="9" style="167"/>
    <col min="13825" max="13825" width="4" style="167" customWidth="1"/>
    <col min="13826" max="13826" width="36.42578125" style="167" customWidth="1"/>
    <col min="13827" max="13827" width="5.42578125" style="167" customWidth="1"/>
    <col min="13828" max="13828" width="5.85546875" style="167" customWidth="1"/>
    <col min="13829" max="13829" width="4.42578125" style="167" customWidth="1"/>
    <col min="13830" max="13830" width="16.42578125" style="167" customWidth="1"/>
    <col min="13831" max="14080" width="9" style="167"/>
    <col min="14081" max="14081" width="4" style="167" customWidth="1"/>
    <col min="14082" max="14082" width="36.42578125" style="167" customWidth="1"/>
    <col min="14083" max="14083" width="5.42578125" style="167" customWidth="1"/>
    <col min="14084" max="14084" width="5.85546875" style="167" customWidth="1"/>
    <col min="14085" max="14085" width="4.42578125" style="167" customWidth="1"/>
    <col min="14086" max="14086" width="16.42578125" style="167" customWidth="1"/>
    <col min="14087" max="14336" width="9" style="167"/>
    <col min="14337" max="14337" width="4" style="167" customWidth="1"/>
    <col min="14338" max="14338" width="36.42578125" style="167" customWidth="1"/>
    <col min="14339" max="14339" width="5.42578125" style="167" customWidth="1"/>
    <col min="14340" max="14340" width="5.85546875" style="167" customWidth="1"/>
    <col min="14341" max="14341" width="4.42578125" style="167" customWidth="1"/>
    <col min="14342" max="14342" width="16.42578125" style="167" customWidth="1"/>
    <col min="14343" max="14592" width="9" style="167"/>
    <col min="14593" max="14593" width="4" style="167" customWidth="1"/>
    <col min="14594" max="14594" width="36.42578125" style="167" customWidth="1"/>
    <col min="14595" max="14595" width="5.42578125" style="167" customWidth="1"/>
    <col min="14596" max="14596" width="5.85546875" style="167" customWidth="1"/>
    <col min="14597" max="14597" width="4.42578125" style="167" customWidth="1"/>
    <col min="14598" max="14598" width="16.42578125" style="167" customWidth="1"/>
    <col min="14599" max="14848" width="9" style="167"/>
    <col min="14849" max="14849" width="4" style="167" customWidth="1"/>
    <col min="14850" max="14850" width="36.42578125" style="167" customWidth="1"/>
    <col min="14851" max="14851" width="5.42578125" style="167" customWidth="1"/>
    <col min="14852" max="14852" width="5.85546875" style="167" customWidth="1"/>
    <col min="14853" max="14853" width="4.42578125" style="167" customWidth="1"/>
    <col min="14854" max="14854" width="16.42578125" style="167" customWidth="1"/>
    <col min="14855" max="15104" width="9" style="167"/>
    <col min="15105" max="15105" width="4" style="167" customWidth="1"/>
    <col min="15106" max="15106" width="36.42578125" style="167" customWidth="1"/>
    <col min="15107" max="15107" width="5.42578125" style="167" customWidth="1"/>
    <col min="15108" max="15108" width="5.85546875" style="167" customWidth="1"/>
    <col min="15109" max="15109" width="4.42578125" style="167" customWidth="1"/>
    <col min="15110" max="15110" width="16.42578125" style="167" customWidth="1"/>
    <col min="15111" max="15360" width="9" style="167"/>
    <col min="15361" max="15361" width="4" style="167" customWidth="1"/>
    <col min="15362" max="15362" width="36.42578125" style="167" customWidth="1"/>
    <col min="15363" max="15363" width="5.42578125" style="167" customWidth="1"/>
    <col min="15364" max="15364" width="5.85546875" style="167" customWidth="1"/>
    <col min="15365" max="15365" width="4.42578125" style="167" customWidth="1"/>
    <col min="15366" max="15366" width="16.42578125" style="167" customWidth="1"/>
    <col min="15367" max="15616" width="9" style="167"/>
    <col min="15617" max="15617" width="4" style="167" customWidth="1"/>
    <col min="15618" max="15618" width="36.42578125" style="167" customWidth="1"/>
    <col min="15619" max="15619" width="5.42578125" style="167" customWidth="1"/>
    <col min="15620" max="15620" width="5.85546875" style="167" customWidth="1"/>
    <col min="15621" max="15621" width="4.42578125" style="167" customWidth="1"/>
    <col min="15622" max="15622" width="16.42578125" style="167" customWidth="1"/>
    <col min="15623" max="15872" width="9" style="167"/>
    <col min="15873" max="15873" width="4" style="167" customWidth="1"/>
    <col min="15874" max="15874" width="36.42578125" style="167" customWidth="1"/>
    <col min="15875" max="15875" width="5.42578125" style="167" customWidth="1"/>
    <col min="15876" max="15876" width="5.85546875" style="167" customWidth="1"/>
    <col min="15877" max="15877" width="4.42578125" style="167" customWidth="1"/>
    <col min="15878" max="15878" width="16.42578125" style="167" customWidth="1"/>
    <col min="15879" max="16128" width="9" style="167"/>
    <col min="16129" max="16129" width="4" style="167" customWidth="1"/>
    <col min="16130" max="16130" width="36.42578125" style="167" customWidth="1"/>
    <col min="16131" max="16131" width="5.42578125" style="167" customWidth="1"/>
    <col min="16132" max="16132" width="5.85546875" style="167" customWidth="1"/>
    <col min="16133" max="16133" width="4.42578125" style="167" customWidth="1"/>
    <col min="16134" max="16134" width="16.42578125" style="167" customWidth="1"/>
    <col min="16135" max="16384" width="9" style="167"/>
  </cols>
  <sheetData>
    <row r="2" spans="1:6" ht="29.25" customHeight="1">
      <c r="A2" s="166"/>
      <c r="B2" s="369" t="s">
        <v>9</v>
      </c>
      <c r="C2" s="370"/>
      <c r="D2" s="370"/>
      <c r="E2" s="370"/>
      <c r="F2" s="371"/>
    </row>
    <row r="3" spans="1:6">
      <c r="A3" s="168"/>
      <c r="B3" s="169"/>
      <c r="C3" s="170"/>
      <c r="D3" s="171"/>
      <c r="E3" s="172"/>
      <c r="F3" s="173"/>
    </row>
    <row r="4" spans="1:6">
      <c r="A4" s="168"/>
      <c r="B4" s="169"/>
      <c r="C4" s="170"/>
      <c r="D4" s="171"/>
      <c r="E4" s="172"/>
      <c r="F4" s="173"/>
    </row>
    <row r="5" spans="1:6">
      <c r="A5" s="168"/>
      <c r="B5" s="169"/>
      <c r="C5" s="170"/>
      <c r="D5" s="171"/>
      <c r="E5" s="172"/>
      <c r="F5" s="173"/>
    </row>
    <row r="6" spans="1:6">
      <c r="A6" s="174"/>
      <c r="B6" s="175"/>
      <c r="C6" s="176"/>
      <c r="D6" s="171"/>
      <c r="E6" s="172"/>
      <c r="F6" s="173"/>
    </row>
    <row r="7" spans="1:6" ht="13.5" customHeight="1">
      <c r="A7" s="177"/>
      <c r="B7" s="178"/>
      <c r="C7" s="176"/>
      <c r="D7" s="171"/>
      <c r="E7" s="172"/>
      <c r="F7" s="179"/>
    </row>
    <row r="8" spans="1:6" ht="13.5" customHeight="1">
      <c r="A8" s="174"/>
      <c r="B8" s="372" t="s">
        <v>802</v>
      </c>
      <c r="C8" s="373"/>
      <c r="D8" s="373"/>
      <c r="E8" s="195"/>
      <c r="F8" s="196">
        <f>GRAĐ_OBRT!F317</f>
        <v>0</v>
      </c>
    </row>
    <row r="9" spans="1:6" ht="13.5" customHeight="1">
      <c r="A9" s="174"/>
      <c r="B9" s="374" t="s">
        <v>803</v>
      </c>
      <c r="C9" s="456"/>
      <c r="D9" s="456"/>
      <c r="E9" s="457"/>
      <c r="F9" s="197">
        <f>STROJARSTVO!F651</f>
        <v>0</v>
      </c>
    </row>
    <row r="10" spans="1:6" ht="13.5" customHeight="1">
      <c r="A10" s="174"/>
      <c r="B10" s="458" t="s">
        <v>804</v>
      </c>
      <c r="C10" s="459"/>
      <c r="D10" s="459"/>
      <c r="E10" s="198"/>
      <c r="F10" s="199">
        <f>ELEKTROTEHNIKA!K504</f>
        <v>0</v>
      </c>
    </row>
    <row r="11" spans="1:6" ht="13.5" customHeight="1">
      <c r="A11" s="174"/>
      <c r="B11" s="204"/>
      <c r="C11" s="204"/>
      <c r="D11" s="204"/>
      <c r="E11" s="172"/>
      <c r="F11" s="180"/>
    </row>
    <row r="12" spans="1:6" ht="13.5" customHeight="1">
      <c r="A12" s="174"/>
      <c r="B12" s="205" t="s">
        <v>781</v>
      </c>
      <c r="C12" s="206"/>
      <c r="D12" s="206"/>
      <c r="E12" s="200"/>
      <c r="F12" s="201">
        <f>SUM(F8:F11)</f>
        <v>0</v>
      </c>
    </row>
    <row r="13" spans="1:6" ht="13.5" customHeight="1">
      <c r="A13" s="174"/>
      <c r="B13" s="204" t="s">
        <v>1155</v>
      </c>
      <c r="C13" s="204"/>
      <c r="D13" s="204"/>
      <c r="E13" s="172"/>
      <c r="F13" s="180">
        <f>F12*0.25</f>
        <v>0</v>
      </c>
    </row>
    <row r="14" spans="1:6" ht="13.5" customHeight="1">
      <c r="A14" s="174"/>
      <c r="B14" s="205" t="s">
        <v>870</v>
      </c>
      <c r="C14" s="206"/>
      <c r="D14" s="206"/>
      <c r="E14" s="200"/>
      <c r="F14" s="201">
        <f>SUM(F12:F13)</f>
        <v>0</v>
      </c>
    </row>
    <row r="15" spans="1:6" ht="13.5" customHeight="1">
      <c r="A15" s="174"/>
      <c r="B15" s="204"/>
      <c r="C15" s="204"/>
      <c r="D15" s="204"/>
      <c r="E15" s="172"/>
      <c r="F15" s="180"/>
    </row>
    <row r="16" spans="1:6" ht="13.5" customHeight="1">
      <c r="A16" s="174"/>
      <c r="B16" s="375" t="s">
        <v>805</v>
      </c>
      <c r="C16" s="376"/>
      <c r="D16" s="376"/>
      <c r="E16" s="202"/>
      <c r="F16" s="314">
        <f>FOTONAPONI!F72</f>
        <v>0</v>
      </c>
    </row>
    <row r="17" spans="1:6" ht="13.5" customHeight="1">
      <c r="A17" s="174"/>
      <c r="B17" s="204" t="s">
        <v>869</v>
      </c>
      <c r="C17" s="204"/>
      <c r="D17" s="204"/>
      <c r="E17" s="172"/>
      <c r="F17" s="180">
        <f>F16*0</f>
        <v>0</v>
      </c>
    </row>
    <row r="18" spans="1:6">
      <c r="A18" s="174"/>
      <c r="B18" s="205" t="s">
        <v>871</v>
      </c>
      <c r="C18" s="206"/>
      <c r="D18" s="206"/>
      <c r="E18" s="200"/>
      <c r="F18" s="201">
        <f>SUM(F16:F17)</f>
        <v>0</v>
      </c>
    </row>
    <row r="19" spans="1:6">
      <c r="A19" s="168"/>
      <c r="B19" s="401" t="s">
        <v>1126</v>
      </c>
      <c r="C19" s="401"/>
      <c r="D19" s="401"/>
      <c r="E19" s="401"/>
      <c r="F19" s="401"/>
    </row>
    <row r="20" spans="1:6" ht="13.5" customHeight="1">
      <c r="A20" s="168"/>
      <c r="B20" s="181"/>
      <c r="C20" s="170"/>
      <c r="D20" s="171"/>
      <c r="E20" s="172"/>
      <c r="F20" s="179"/>
    </row>
    <row r="21" spans="1:6" ht="13.5" customHeight="1">
      <c r="A21" s="168"/>
      <c r="B21" s="207" t="s">
        <v>872</v>
      </c>
      <c r="C21" s="208"/>
      <c r="D21" s="208"/>
      <c r="E21" s="209"/>
      <c r="F21" s="210">
        <f>SUM(F12,F16)</f>
        <v>0</v>
      </c>
    </row>
    <row r="22" spans="1:6" ht="15">
      <c r="A22" s="168"/>
      <c r="B22" s="182"/>
      <c r="C22" s="183"/>
      <c r="D22" s="184"/>
      <c r="E22" s="185"/>
      <c r="F22" s="203"/>
    </row>
    <row r="23" spans="1:6" ht="13.5" customHeight="1">
      <c r="B23" s="207" t="s">
        <v>873</v>
      </c>
      <c r="C23" s="208"/>
      <c r="D23" s="208"/>
      <c r="E23" s="209"/>
      <c r="F23" s="210">
        <f>SUM(F14,F18)</f>
        <v>0</v>
      </c>
    </row>
    <row r="24" spans="1:6">
      <c r="F24" s="179"/>
    </row>
    <row r="25" spans="1:6">
      <c r="F25" s="179"/>
    </row>
    <row r="26" spans="1:6">
      <c r="B26" s="367" t="s">
        <v>868</v>
      </c>
      <c r="C26" s="368"/>
      <c r="D26" s="368"/>
      <c r="E26" s="202"/>
      <c r="F26" s="455">
        <f>UNUTARNJE_UREĐENJE!F201</f>
        <v>0</v>
      </c>
    </row>
    <row r="27" spans="1:6">
      <c r="B27" s="204" t="s">
        <v>1155</v>
      </c>
      <c r="C27" s="204"/>
      <c r="D27" s="204"/>
      <c r="E27" s="172"/>
      <c r="F27" s="180">
        <f>F26*0.25</f>
        <v>0</v>
      </c>
    </row>
    <row r="28" spans="1:6">
      <c r="B28" s="205" t="s">
        <v>870</v>
      </c>
      <c r="C28" s="206"/>
      <c r="D28" s="206"/>
      <c r="E28" s="200"/>
      <c r="F28" s="201">
        <f>SUM(F26:F27)</f>
        <v>0</v>
      </c>
    </row>
    <row r="30" spans="1:6" ht="16.5" customHeight="1"/>
    <row r="31" spans="1:6" ht="39.75" customHeight="1">
      <c r="B31" s="460" t="s">
        <v>1157</v>
      </c>
      <c r="C31" s="461"/>
      <c r="D31" s="461"/>
      <c r="E31" s="462"/>
      <c r="F31" s="463">
        <f>F12+F16+F26</f>
        <v>0</v>
      </c>
    </row>
    <row r="32" spans="1:6" ht="18.75" customHeight="1">
      <c r="B32" s="464" t="s">
        <v>1156</v>
      </c>
      <c r="C32" s="464"/>
      <c r="D32" s="464"/>
      <c r="E32" s="465"/>
      <c r="F32" s="203">
        <f>F12*0.25+F26*0.25</f>
        <v>0</v>
      </c>
    </row>
    <row r="33" spans="2:6" ht="30">
      <c r="B33" s="466" t="s">
        <v>873</v>
      </c>
      <c r="C33" s="467"/>
      <c r="D33" s="467"/>
      <c r="E33" s="468"/>
      <c r="F33" s="469">
        <f>SUM(F31:F32)</f>
        <v>0</v>
      </c>
    </row>
  </sheetData>
  <mergeCells count="6">
    <mergeCell ref="B19:F19"/>
    <mergeCell ref="B2:F2"/>
    <mergeCell ref="B8:D8"/>
    <mergeCell ref="B9:D9"/>
    <mergeCell ref="B10:D10"/>
    <mergeCell ref="B16:D16"/>
  </mergeCells>
  <pageMargins left="0.7" right="0.7" top="0.75" bottom="0.75" header="0.3" footer="0.3"/>
  <pageSetup paperSize="9" orientation="portrait" r:id="rId1"/>
  <headerFooter>
    <oddHeader>&amp;C&amp;"Frutiger CE Light,Regular"&amp;8&amp;K00-046REKONSTRUKCIJA DJEČJEG VRTIĆA "KRIJESNICA"
ENERGETSKA OBNOVA ZGRADE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91938-A3C2-4B63-A0DA-4B8C6135E846}">
  <dimension ref="A1:G329"/>
  <sheetViews>
    <sheetView showZeros="0" showWhiteSpace="0" view="pageBreakPreview" zoomScale="120" zoomScaleNormal="100" zoomScaleSheetLayoutView="120" workbookViewId="0">
      <selection activeCell="F7" sqref="F7"/>
    </sheetView>
  </sheetViews>
  <sheetFormatPr defaultRowHeight="12.75"/>
  <cols>
    <col min="1" max="1" width="4" style="79" customWidth="1"/>
    <col min="2" max="2" width="39.7109375" style="146" customWidth="1"/>
    <col min="3" max="3" width="5.42578125" style="79" customWidth="1"/>
    <col min="4" max="4" width="8.5703125" style="145" bestFit="1" customWidth="1"/>
    <col min="5" max="5" width="8.42578125" style="146" bestFit="1" customWidth="1"/>
    <col min="6" max="6" width="11.5703125" style="155" customWidth="1"/>
    <col min="7" max="256" width="9" style="79"/>
    <col min="257" max="257" width="4" style="79" customWidth="1"/>
    <col min="258" max="258" width="39.7109375" style="79" customWidth="1"/>
    <col min="259" max="259" width="5.42578125" style="79" customWidth="1"/>
    <col min="260" max="260" width="8.5703125" style="79" bestFit="1" customWidth="1"/>
    <col min="261" max="261" width="8.42578125" style="79" bestFit="1" customWidth="1"/>
    <col min="262" max="262" width="11.5703125" style="79" customWidth="1"/>
    <col min="263" max="512" width="9" style="79"/>
    <col min="513" max="513" width="4" style="79" customWidth="1"/>
    <col min="514" max="514" width="39.7109375" style="79" customWidth="1"/>
    <col min="515" max="515" width="5.42578125" style="79" customWidth="1"/>
    <col min="516" max="516" width="8.5703125" style="79" bestFit="1" customWidth="1"/>
    <col min="517" max="517" width="8.42578125" style="79" bestFit="1" customWidth="1"/>
    <col min="518" max="518" width="11.5703125" style="79" customWidth="1"/>
    <col min="519" max="768" width="9" style="79"/>
    <col min="769" max="769" width="4" style="79" customWidth="1"/>
    <col min="770" max="770" width="39.7109375" style="79" customWidth="1"/>
    <col min="771" max="771" width="5.42578125" style="79" customWidth="1"/>
    <col min="772" max="772" width="8.5703125" style="79" bestFit="1" customWidth="1"/>
    <col min="773" max="773" width="8.42578125" style="79" bestFit="1" customWidth="1"/>
    <col min="774" max="774" width="11.5703125" style="79" customWidth="1"/>
    <col min="775" max="1024" width="9" style="79"/>
    <col min="1025" max="1025" width="4" style="79" customWidth="1"/>
    <col min="1026" max="1026" width="39.7109375" style="79" customWidth="1"/>
    <col min="1027" max="1027" width="5.42578125" style="79" customWidth="1"/>
    <col min="1028" max="1028" width="8.5703125" style="79" bestFit="1" customWidth="1"/>
    <col min="1029" max="1029" width="8.42578125" style="79" bestFit="1" customWidth="1"/>
    <col min="1030" max="1030" width="11.5703125" style="79" customWidth="1"/>
    <col min="1031" max="1280" width="9" style="79"/>
    <col min="1281" max="1281" width="4" style="79" customWidth="1"/>
    <col min="1282" max="1282" width="39.7109375" style="79" customWidth="1"/>
    <col min="1283" max="1283" width="5.42578125" style="79" customWidth="1"/>
    <col min="1284" max="1284" width="8.5703125" style="79" bestFit="1" customWidth="1"/>
    <col min="1285" max="1285" width="8.42578125" style="79" bestFit="1" customWidth="1"/>
    <col min="1286" max="1286" width="11.5703125" style="79" customWidth="1"/>
    <col min="1287" max="1536" width="9" style="79"/>
    <col min="1537" max="1537" width="4" style="79" customWidth="1"/>
    <col min="1538" max="1538" width="39.7109375" style="79" customWidth="1"/>
    <col min="1539" max="1539" width="5.42578125" style="79" customWidth="1"/>
    <col min="1540" max="1540" width="8.5703125" style="79" bestFit="1" customWidth="1"/>
    <col min="1541" max="1541" width="8.42578125" style="79" bestFit="1" customWidth="1"/>
    <col min="1542" max="1542" width="11.5703125" style="79" customWidth="1"/>
    <col min="1543" max="1792" width="9" style="79"/>
    <col min="1793" max="1793" width="4" style="79" customWidth="1"/>
    <col min="1794" max="1794" width="39.7109375" style="79" customWidth="1"/>
    <col min="1795" max="1795" width="5.42578125" style="79" customWidth="1"/>
    <col min="1796" max="1796" width="8.5703125" style="79" bestFit="1" customWidth="1"/>
    <col min="1797" max="1797" width="8.42578125" style="79" bestFit="1" customWidth="1"/>
    <col min="1798" max="1798" width="11.5703125" style="79" customWidth="1"/>
    <col min="1799" max="2048" width="9" style="79"/>
    <col min="2049" max="2049" width="4" style="79" customWidth="1"/>
    <col min="2050" max="2050" width="39.7109375" style="79" customWidth="1"/>
    <col min="2051" max="2051" width="5.42578125" style="79" customWidth="1"/>
    <col min="2052" max="2052" width="8.5703125" style="79" bestFit="1" customWidth="1"/>
    <col min="2053" max="2053" width="8.42578125" style="79" bestFit="1" customWidth="1"/>
    <col min="2054" max="2054" width="11.5703125" style="79" customWidth="1"/>
    <col min="2055" max="2304" width="9" style="79"/>
    <col min="2305" max="2305" width="4" style="79" customWidth="1"/>
    <col min="2306" max="2306" width="39.7109375" style="79" customWidth="1"/>
    <col min="2307" max="2307" width="5.42578125" style="79" customWidth="1"/>
    <col min="2308" max="2308" width="8.5703125" style="79" bestFit="1" customWidth="1"/>
    <col min="2309" max="2309" width="8.42578125" style="79" bestFit="1" customWidth="1"/>
    <col min="2310" max="2310" width="11.5703125" style="79" customWidth="1"/>
    <col min="2311" max="2560" width="9" style="79"/>
    <col min="2561" max="2561" width="4" style="79" customWidth="1"/>
    <col min="2562" max="2562" width="39.7109375" style="79" customWidth="1"/>
    <col min="2563" max="2563" width="5.42578125" style="79" customWidth="1"/>
    <col min="2564" max="2564" width="8.5703125" style="79" bestFit="1" customWidth="1"/>
    <col min="2565" max="2565" width="8.42578125" style="79" bestFit="1" customWidth="1"/>
    <col min="2566" max="2566" width="11.5703125" style="79" customWidth="1"/>
    <col min="2567" max="2816" width="9" style="79"/>
    <col min="2817" max="2817" width="4" style="79" customWidth="1"/>
    <col min="2818" max="2818" width="39.7109375" style="79" customWidth="1"/>
    <col min="2819" max="2819" width="5.42578125" style="79" customWidth="1"/>
    <col min="2820" max="2820" width="8.5703125" style="79" bestFit="1" customWidth="1"/>
    <col min="2821" max="2821" width="8.42578125" style="79" bestFit="1" customWidth="1"/>
    <col min="2822" max="2822" width="11.5703125" style="79" customWidth="1"/>
    <col min="2823" max="3072" width="9" style="79"/>
    <col min="3073" max="3073" width="4" style="79" customWidth="1"/>
    <col min="3074" max="3074" width="39.7109375" style="79" customWidth="1"/>
    <col min="3075" max="3075" width="5.42578125" style="79" customWidth="1"/>
    <col min="3076" max="3076" width="8.5703125" style="79" bestFit="1" customWidth="1"/>
    <col min="3077" max="3077" width="8.42578125" style="79" bestFit="1" customWidth="1"/>
    <col min="3078" max="3078" width="11.5703125" style="79" customWidth="1"/>
    <col min="3079" max="3328" width="9" style="79"/>
    <col min="3329" max="3329" width="4" style="79" customWidth="1"/>
    <col min="3330" max="3330" width="39.7109375" style="79" customWidth="1"/>
    <col min="3331" max="3331" width="5.42578125" style="79" customWidth="1"/>
    <col min="3332" max="3332" width="8.5703125" style="79" bestFit="1" customWidth="1"/>
    <col min="3333" max="3333" width="8.42578125" style="79" bestFit="1" customWidth="1"/>
    <col min="3334" max="3334" width="11.5703125" style="79" customWidth="1"/>
    <col min="3335" max="3584" width="9" style="79"/>
    <col min="3585" max="3585" width="4" style="79" customWidth="1"/>
    <col min="3586" max="3586" width="39.7109375" style="79" customWidth="1"/>
    <col min="3587" max="3587" width="5.42578125" style="79" customWidth="1"/>
    <col min="3588" max="3588" width="8.5703125" style="79" bestFit="1" customWidth="1"/>
    <col min="3589" max="3589" width="8.42578125" style="79" bestFit="1" customWidth="1"/>
    <col min="3590" max="3590" width="11.5703125" style="79" customWidth="1"/>
    <col min="3591" max="3840" width="9" style="79"/>
    <col min="3841" max="3841" width="4" style="79" customWidth="1"/>
    <col min="3842" max="3842" width="39.7109375" style="79" customWidth="1"/>
    <col min="3843" max="3843" width="5.42578125" style="79" customWidth="1"/>
    <col min="3844" max="3844" width="8.5703125" style="79" bestFit="1" customWidth="1"/>
    <col min="3845" max="3845" width="8.42578125" style="79" bestFit="1" customWidth="1"/>
    <col min="3846" max="3846" width="11.5703125" style="79" customWidth="1"/>
    <col min="3847" max="4096" width="9" style="79"/>
    <col min="4097" max="4097" width="4" style="79" customWidth="1"/>
    <col min="4098" max="4098" width="39.7109375" style="79" customWidth="1"/>
    <col min="4099" max="4099" width="5.42578125" style="79" customWidth="1"/>
    <col min="4100" max="4100" width="8.5703125" style="79" bestFit="1" customWidth="1"/>
    <col min="4101" max="4101" width="8.42578125" style="79" bestFit="1" customWidth="1"/>
    <col min="4102" max="4102" width="11.5703125" style="79" customWidth="1"/>
    <col min="4103" max="4352" width="9" style="79"/>
    <col min="4353" max="4353" width="4" style="79" customWidth="1"/>
    <col min="4354" max="4354" width="39.7109375" style="79" customWidth="1"/>
    <col min="4355" max="4355" width="5.42578125" style="79" customWidth="1"/>
    <col min="4356" max="4356" width="8.5703125" style="79" bestFit="1" customWidth="1"/>
    <col min="4357" max="4357" width="8.42578125" style="79" bestFit="1" customWidth="1"/>
    <col min="4358" max="4358" width="11.5703125" style="79" customWidth="1"/>
    <col min="4359" max="4608" width="9" style="79"/>
    <col min="4609" max="4609" width="4" style="79" customWidth="1"/>
    <col min="4610" max="4610" width="39.7109375" style="79" customWidth="1"/>
    <col min="4611" max="4611" width="5.42578125" style="79" customWidth="1"/>
    <col min="4612" max="4612" width="8.5703125" style="79" bestFit="1" customWidth="1"/>
    <col min="4613" max="4613" width="8.42578125" style="79" bestFit="1" customWidth="1"/>
    <col min="4614" max="4614" width="11.5703125" style="79" customWidth="1"/>
    <col min="4615" max="4864" width="9" style="79"/>
    <col min="4865" max="4865" width="4" style="79" customWidth="1"/>
    <col min="4866" max="4866" width="39.7109375" style="79" customWidth="1"/>
    <col min="4867" max="4867" width="5.42578125" style="79" customWidth="1"/>
    <col min="4868" max="4868" width="8.5703125" style="79" bestFit="1" customWidth="1"/>
    <col min="4869" max="4869" width="8.42578125" style="79" bestFit="1" customWidth="1"/>
    <col min="4870" max="4870" width="11.5703125" style="79" customWidth="1"/>
    <col min="4871" max="5120" width="9" style="79"/>
    <col min="5121" max="5121" width="4" style="79" customWidth="1"/>
    <col min="5122" max="5122" width="39.7109375" style="79" customWidth="1"/>
    <col min="5123" max="5123" width="5.42578125" style="79" customWidth="1"/>
    <col min="5124" max="5124" width="8.5703125" style="79" bestFit="1" customWidth="1"/>
    <col min="5125" max="5125" width="8.42578125" style="79" bestFit="1" customWidth="1"/>
    <col min="5126" max="5126" width="11.5703125" style="79" customWidth="1"/>
    <col min="5127" max="5376" width="9" style="79"/>
    <col min="5377" max="5377" width="4" style="79" customWidth="1"/>
    <col min="5378" max="5378" width="39.7109375" style="79" customWidth="1"/>
    <col min="5379" max="5379" width="5.42578125" style="79" customWidth="1"/>
    <col min="5380" max="5380" width="8.5703125" style="79" bestFit="1" customWidth="1"/>
    <col min="5381" max="5381" width="8.42578125" style="79" bestFit="1" customWidth="1"/>
    <col min="5382" max="5382" width="11.5703125" style="79" customWidth="1"/>
    <col min="5383" max="5632" width="9" style="79"/>
    <col min="5633" max="5633" width="4" style="79" customWidth="1"/>
    <col min="5634" max="5634" width="39.7109375" style="79" customWidth="1"/>
    <col min="5635" max="5635" width="5.42578125" style="79" customWidth="1"/>
    <col min="5636" max="5636" width="8.5703125" style="79" bestFit="1" customWidth="1"/>
    <col min="5637" max="5637" width="8.42578125" style="79" bestFit="1" customWidth="1"/>
    <col min="5638" max="5638" width="11.5703125" style="79" customWidth="1"/>
    <col min="5639" max="5888" width="9" style="79"/>
    <col min="5889" max="5889" width="4" style="79" customWidth="1"/>
    <col min="5890" max="5890" width="39.7109375" style="79" customWidth="1"/>
    <col min="5891" max="5891" width="5.42578125" style="79" customWidth="1"/>
    <col min="5892" max="5892" width="8.5703125" style="79" bestFit="1" customWidth="1"/>
    <col min="5893" max="5893" width="8.42578125" style="79" bestFit="1" customWidth="1"/>
    <col min="5894" max="5894" width="11.5703125" style="79" customWidth="1"/>
    <col min="5895" max="6144" width="9" style="79"/>
    <col min="6145" max="6145" width="4" style="79" customWidth="1"/>
    <col min="6146" max="6146" width="39.7109375" style="79" customWidth="1"/>
    <col min="6147" max="6147" width="5.42578125" style="79" customWidth="1"/>
    <col min="6148" max="6148" width="8.5703125" style="79" bestFit="1" customWidth="1"/>
    <col min="6149" max="6149" width="8.42578125" style="79" bestFit="1" customWidth="1"/>
    <col min="6150" max="6150" width="11.5703125" style="79" customWidth="1"/>
    <col min="6151" max="6400" width="9" style="79"/>
    <col min="6401" max="6401" width="4" style="79" customWidth="1"/>
    <col min="6402" max="6402" width="39.7109375" style="79" customWidth="1"/>
    <col min="6403" max="6403" width="5.42578125" style="79" customWidth="1"/>
    <col min="6404" max="6404" width="8.5703125" style="79" bestFit="1" customWidth="1"/>
    <col min="6405" max="6405" width="8.42578125" style="79" bestFit="1" customWidth="1"/>
    <col min="6406" max="6406" width="11.5703125" style="79" customWidth="1"/>
    <col min="6407" max="6656" width="9" style="79"/>
    <col min="6657" max="6657" width="4" style="79" customWidth="1"/>
    <col min="6658" max="6658" width="39.7109375" style="79" customWidth="1"/>
    <col min="6659" max="6659" width="5.42578125" style="79" customWidth="1"/>
    <col min="6660" max="6660" width="8.5703125" style="79" bestFit="1" customWidth="1"/>
    <col min="6661" max="6661" width="8.42578125" style="79" bestFit="1" customWidth="1"/>
    <col min="6662" max="6662" width="11.5703125" style="79" customWidth="1"/>
    <col min="6663" max="6912" width="9" style="79"/>
    <col min="6913" max="6913" width="4" style="79" customWidth="1"/>
    <col min="6914" max="6914" width="39.7109375" style="79" customWidth="1"/>
    <col min="6915" max="6915" width="5.42578125" style="79" customWidth="1"/>
    <col min="6916" max="6916" width="8.5703125" style="79" bestFit="1" customWidth="1"/>
    <col min="6917" max="6917" width="8.42578125" style="79" bestFit="1" customWidth="1"/>
    <col min="6918" max="6918" width="11.5703125" style="79" customWidth="1"/>
    <col min="6919" max="7168" width="9" style="79"/>
    <col min="7169" max="7169" width="4" style="79" customWidth="1"/>
    <col min="7170" max="7170" width="39.7109375" style="79" customWidth="1"/>
    <col min="7171" max="7171" width="5.42578125" style="79" customWidth="1"/>
    <col min="7172" max="7172" width="8.5703125" style="79" bestFit="1" customWidth="1"/>
    <col min="7173" max="7173" width="8.42578125" style="79" bestFit="1" customWidth="1"/>
    <col min="7174" max="7174" width="11.5703125" style="79" customWidth="1"/>
    <col min="7175" max="7424" width="9" style="79"/>
    <col min="7425" max="7425" width="4" style="79" customWidth="1"/>
    <col min="7426" max="7426" width="39.7109375" style="79" customWidth="1"/>
    <col min="7427" max="7427" width="5.42578125" style="79" customWidth="1"/>
    <col min="7428" max="7428" width="8.5703125" style="79" bestFit="1" customWidth="1"/>
    <col min="7429" max="7429" width="8.42578125" style="79" bestFit="1" customWidth="1"/>
    <col min="7430" max="7430" width="11.5703125" style="79" customWidth="1"/>
    <col min="7431" max="7680" width="9" style="79"/>
    <col min="7681" max="7681" width="4" style="79" customWidth="1"/>
    <col min="7682" max="7682" width="39.7109375" style="79" customWidth="1"/>
    <col min="7683" max="7683" width="5.42578125" style="79" customWidth="1"/>
    <col min="7684" max="7684" width="8.5703125" style="79" bestFit="1" customWidth="1"/>
    <col min="7685" max="7685" width="8.42578125" style="79" bestFit="1" customWidth="1"/>
    <col min="7686" max="7686" width="11.5703125" style="79" customWidth="1"/>
    <col min="7687" max="7936" width="9" style="79"/>
    <col min="7937" max="7937" width="4" style="79" customWidth="1"/>
    <col min="7938" max="7938" width="39.7109375" style="79" customWidth="1"/>
    <col min="7939" max="7939" width="5.42578125" style="79" customWidth="1"/>
    <col min="7940" max="7940" width="8.5703125" style="79" bestFit="1" customWidth="1"/>
    <col min="7941" max="7941" width="8.42578125" style="79" bestFit="1" customWidth="1"/>
    <col min="7942" max="7942" width="11.5703125" style="79" customWidth="1"/>
    <col min="7943" max="8192" width="9" style="79"/>
    <col min="8193" max="8193" width="4" style="79" customWidth="1"/>
    <col min="8194" max="8194" width="39.7109375" style="79" customWidth="1"/>
    <col min="8195" max="8195" width="5.42578125" style="79" customWidth="1"/>
    <col min="8196" max="8196" width="8.5703125" style="79" bestFit="1" customWidth="1"/>
    <col min="8197" max="8197" width="8.42578125" style="79" bestFit="1" customWidth="1"/>
    <col min="8198" max="8198" width="11.5703125" style="79" customWidth="1"/>
    <col min="8199" max="8448" width="9" style="79"/>
    <col min="8449" max="8449" width="4" style="79" customWidth="1"/>
    <col min="8450" max="8450" width="39.7109375" style="79" customWidth="1"/>
    <col min="8451" max="8451" width="5.42578125" style="79" customWidth="1"/>
    <col min="8452" max="8452" width="8.5703125" style="79" bestFit="1" customWidth="1"/>
    <col min="8453" max="8453" width="8.42578125" style="79" bestFit="1" customWidth="1"/>
    <col min="8454" max="8454" width="11.5703125" style="79" customWidth="1"/>
    <col min="8455" max="8704" width="9" style="79"/>
    <col min="8705" max="8705" width="4" style="79" customWidth="1"/>
    <col min="8706" max="8706" width="39.7109375" style="79" customWidth="1"/>
    <col min="8707" max="8707" width="5.42578125" style="79" customWidth="1"/>
    <col min="8708" max="8708" width="8.5703125" style="79" bestFit="1" customWidth="1"/>
    <col min="8709" max="8709" width="8.42578125" style="79" bestFit="1" customWidth="1"/>
    <col min="8710" max="8710" width="11.5703125" style="79" customWidth="1"/>
    <col min="8711" max="8960" width="9" style="79"/>
    <col min="8961" max="8961" width="4" style="79" customWidth="1"/>
    <col min="8962" max="8962" width="39.7109375" style="79" customWidth="1"/>
    <col min="8963" max="8963" width="5.42578125" style="79" customWidth="1"/>
    <col min="8964" max="8964" width="8.5703125" style="79" bestFit="1" customWidth="1"/>
    <col min="8965" max="8965" width="8.42578125" style="79" bestFit="1" customWidth="1"/>
    <col min="8966" max="8966" width="11.5703125" style="79" customWidth="1"/>
    <col min="8967" max="9216" width="9" style="79"/>
    <col min="9217" max="9217" width="4" style="79" customWidth="1"/>
    <col min="9218" max="9218" width="39.7109375" style="79" customWidth="1"/>
    <col min="9219" max="9219" width="5.42578125" style="79" customWidth="1"/>
    <col min="9220" max="9220" width="8.5703125" style="79" bestFit="1" customWidth="1"/>
    <col min="9221" max="9221" width="8.42578125" style="79" bestFit="1" customWidth="1"/>
    <col min="9222" max="9222" width="11.5703125" style="79" customWidth="1"/>
    <col min="9223" max="9472" width="9" style="79"/>
    <col min="9473" max="9473" width="4" style="79" customWidth="1"/>
    <col min="9474" max="9474" width="39.7109375" style="79" customWidth="1"/>
    <col min="9475" max="9475" width="5.42578125" style="79" customWidth="1"/>
    <col min="9476" max="9476" width="8.5703125" style="79" bestFit="1" customWidth="1"/>
    <col min="9477" max="9477" width="8.42578125" style="79" bestFit="1" customWidth="1"/>
    <col min="9478" max="9478" width="11.5703125" style="79" customWidth="1"/>
    <col min="9479" max="9728" width="9" style="79"/>
    <col min="9729" max="9729" width="4" style="79" customWidth="1"/>
    <col min="9730" max="9730" width="39.7109375" style="79" customWidth="1"/>
    <col min="9731" max="9731" width="5.42578125" style="79" customWidth="1"/>
    <col min="9732" max="9732" width="8.5703125" style="79" bestFit="1" customWidth="1"/>
    <col min="9733" max="9733" width="8.42578125" style="79" bestFit="1" customWidth="1"/>
    <col min="9734" max="9734" width="11.5703125" style="79" customWidth="1"/>
    <col min="9735" max="9984" width="9" style="79"/>
    <col min="9985" max="9985" width="4" style="79" customWidth="1"/>
    <col min="9986" max="9986" width="39.7109375" style="79" customWidth="1"/>
    <col min="9987" max="9987" width="5.42578125" style="79" customWidth="1"/>
    <col min="9988" max="9988" width="8.5703125" style="79" bestFit="1" customWidth="1"/>
    <col min="9989" max="9989" width="8.42578125" style="79" bestFit="1" customWidth="1"/>
    <col min="9990" max="9990" width="11.5703125" style="79" customWidth="1"/>
    <col min="9991" max="10240" width="9" style="79"/>
    <col min="10241" max="10241" width="4" style="79" customWidth="1"/>
    <col min="10242" max="10242" width="39.7109375" style="79" customWidth="1"/>
    <col min="10243" max="10243" width="5.42578125" style="79" customWidth="1"/>
    <col min="10244" max="10244" width="8.5703125" style="79" bestFit="1" customWidth="1"/>
    <col min="10245" max="10245" width="8.42578125" style="79" bestFit="1" customWidth="1"/>
    <col min="10246" max="10246" width="11.5703125" style="79" customWidth="1"/>
    <col min="10247" max="10496" width="9" style="79"/>
    <col min="10497" max="10497" width="4" style="79" customWidth="1"/>
    <col min="10498" max="10498" width="39.7109375" style="79" customWidth="1"/>
    <col min="10499" max="10499" width="5.42578125" style="79" customWidth="1"/>
    <col min="10500" max="10500" width="8.5703125" style="79" bestFit="1" customWidth="1"/>
    <col min="10501" max="10501" width="8.42578125" style="79" bestFit="1" customWidth="1"/>
    <col min="10502" max="10502" width="11.5703125" style="79" customWidth="1"/>
    <col min="10503" max="10752" width="9" style="79"/>
    <col min="10753" max="10753" width="4" style="79" customWidth="1"/>
    <col min="10754" max="10754" width="39.7109375" style="79" customWidth="1"/>
    <col min="10755" max="10755" width="5.42578125" style="79" customWidth="1"/>
    <col min="10756" max="10756" width="8.5703125" style="79" bestFit="1" customWidth="1"/>
    <col min="10757" max="10757" width="8.42578125" style="79" bestFit="1" customWidth="1"/>
    <col min="10758" max="10758" width="11.5703125" style="79" customWidth="1"/>
    <col min="10759" max="11008" width="9" style="79"/>
    <col min="11009" max="11009" width="4" style="79" customWidth="1"/>
    <col min="11010" max="11010" width="39.7109375" style="79" customWidth="1"/>
    <col min="11011" max="11011" width="5.42578125" style="79" customWidth="1"/>
    <col min="11012" max="11012" width="8.5703125" style="79" bestFit="1" customWidth="1"/>
    <col min="11013" max="11013" width="8.42578125" style="79" bestFit="1" customWidth="1"/>
    <col min="11014" max="11014" width="11.5703125" style="79" customWidth="1"/>
    <col min="11015" max="11264" width="9" style="79"/>
    <col min="11265" max="11265" width="4" style="79" customWidth="1"/>
    <col min="11266" max="11266" width="39.7109375" style="79" customWidth="1"/>
    <col min="11267" max="11267" width="5.42578125" style="79" customWidth="1"/>
    <col min="11268" max="11268" width="8.5703125" style="79" bestFit="1" customWidth="1"/>
    <col min="11269" max="11269" width="8.42578125" style="79" bestFit="1" customWidth="1"/>
    <col min="11270" max="11270" width="11.5703125" style="79" customWidth="1"/>
    <col min="11271" max="11520" width="9" style="79"/>
    <col min="11521" max="11521" width="4" style="79" customWidth="1"/>
    <col min="11522" max="11522" width="39.7109375" style="79" customWidth="1"/>
    <col min="11523" max="11523" width="5.42578125" style="79" customWidth="1"/>
    <col min="11524" max="11524" width="8.5703125" style="79" bestFit="1" customWidth="1"/>
    <col min="11525" max="11525" width="8.42578125" style="79" bestFit="1" customWidth="1"/>
    <col min="11526" max="11526" width="11.5703125" style="79" customWidth="1"/>
    <col min="11527" max="11776" width="9" style="79"/>
    <col min="11777" max="11777" width="4" style="79" customWidth="1"/>
    <col min="11778" max="11778" width="39.7109375" style="79" customWidth="1"/>
    <col min="11779" max="11779" width="5.42578125" style="79" customWidth="1"/>
    <col min="11780" max="11780" width="8.5703125" style="79" bestFit="1" customWidth="1"/>
    <col min="11781" max="11781" width="8.42578125" style="79" bestFit="1" customWidth="1"/>
    <col min="11782" max="11782" width="11.5703125" style="79" customWidth="1"/>
    <col min="11783" max="12032" width="9" style="79"/>
    <col min="12033" max="12033" width="4" style="79" customWidth="1"/>
    <col min="12034" max="12034" width="39.7109375" style="79" customWidth="1"/>
    <col min="12035" max="12035" width="5.42578125" style="79" customWidth="1"/>
    <col min="12036" max="12036" width="8.5703125" style="79" bestFit="1" customWidth="1"/>
    <col min="12037" max="12037" width="8.42578125" style="79" bestFit="1" customWidth="1"/>
    <col min="12038" max="12038" width="11.5703125" style="79" customWidth="1"/>
    <col min="12039" max="12288" width="9" style="79"/>
    <col min="12289" max="12289" width="4" style="79" customWidth="1"/>
    <col min="12290" max="12290" width="39.7109375" style="79" customWidth="1"/>
    <col min="12291" max="12291" width="5.42578125" style="79" customWidth="1"/>
    <col min="12292" max="12292" width="8.5703125" style="79" bestFit="1" customWidth="1"/>
    <col min="12293" max="12293" width="8.42578125" style="79" bestFit="1" customWidth="1"/>
    <col min="12294" max="12294" width="11.5703125" style="79" customWidth="1"/>
    <col min="12295" max="12544" width="9" style="79"/>
    <col min="12545" max="12545" width="4" style="79" customWidth="1"/>
    <col min="12546" max="12546" width="39.7109375" style="79" customWidth="1"/>
    <col min="12547" max="12547" width="5.42578125" style="79" customWidth="1"/>
    <col min="12548" max="12548" width="8.5703125" style="79" bestFit="1" customWidth="1"/>
    <col min="12549" max="12549" width="8.42578125" style="79" bestFit="1" customWidth="1"/>
    <col min="12550" max="12550" width="11.5703125" style="79" customWidth="1"/>
    <col min="12551" max="12800" width="9" style="79"/>
    <col min="12801" max="12801" width="4" style="79" customWidth="1"/>
    <col min="12802" max="12802" width="39.7109375" style="79" customWidth="1"/>
    <col min="12803" max="12803" width="5.42578125" style="79" customWidth="1"/>
    <col min="12804" max="12804" width="8.5703125" style="79" bestFit="1" customWidth="1"/>
    <col min="12805" max="12805" width="8.42578125" style="79" bestFit="1" customWidth="1"/>
    <col min="12806" max="12806" width="11.5703125" style="79" customWidth="1"/>
    <col min="12807" max="13056" width="9" style="79"/>
    <col min="13057" max="13057" width="4" style="79" customWidth="1"/>
    <col min="13058" max="13058" width="39.7109375" style="79" customWidth="1"/>
    <col min="13059" max="13059" width="5.42578125" style="79" customWidth="1"/>
    <col min="13060" max="13060" width="8.5703125" style="79" bestFit="1" customWidth="1"/>
    <col min="13061" max="13061" width="8.42578125" style="79" bestFit="1" customWidth="1"/>
    <col min="13062" max="13062" width="11.5703125" style="79" customWidth="1"/>
    <col min="13063" max="13312" width="9" style="79"/>
    <col min="13313" max="13313" width="4" style="79" customWidth="1"/>
    <col min="13314" max="13314" width="39.7109375" style="79" customWidth="1"/>
    <col min="13315" max="13315" width="5.42578125" style="79" customWidth="1"/>
    <col min="13316" max="13316" width="8.5703125" style="79" bestFit="1" customWidth="1"/>
    <col min="13317" max="13317" width="8.42578125" style="79" bestFit="1" customWidth="1"/>
    <col min="13318" max="13318" width="11.5703125" style="79" customWidth="1"/>
    <col min="13319" max="13568" width="9" style="79"/>
    <col min="13569" max="13569" width="4" style="79" customWidth="1"/>
    <col min="13570" max="13570" width="39.7109375" style="79" customWidth="1"/>
    <col min="13571" max="13571" width="5.42578125" style="79" customWidth="1"/>
    <col min="13572" max="13572" width="8.5703125" style="79" bestFit="1" customWidth="1"/>
    <col min="13573" max="13573" width="8.42578125" style="79" bestFit="1" customWidth="1"/>
    <col min="13574" max="13574" width="11.5703125" style="79" customWidth="1"/>
    <col min="13575" max="13824" width="9" style="79"/>
    <col min="13825" max="13825" width="4" style="79" customWidth="1"/>
    <col min="13826" max="13826" width="39.7109375" style="79" customWidth="1"/>
    <col min="13827" max="13827" width="5.42578125" style="79" customWidth="1"/>
    <col min="13828" max="13828" width="8.5703125" style="79" bestFit="1" customWidth="1"/>
    <col min="13829" max="13829" width="8.42578125" style="79" bestFit="1" customWidth="1"/>
    <col min="13830" max="13830" width="11.5703125" style="79" customWidth="1"/>
    <col min="13831" max="14080" width="9" style="79"/>
    <col min="14081" max="14081" width="4" style="79" customWidth="1"/>
    <col min="14082" max="14082" width="39.7109375" style="79" customWidth="1"/>
    <col min="14083" max="14083" width="5.42578125" style="79" customWidth="1"/>
    <col min="14084" max="14084" width="8.5703125" style="79" bestFit="1" customWidth="1"/>
    <col min="14085" max="14085" width="8.42578125" style="79" bestFit="1" customWidth="1"/>
    <col min="14086" max="14086" width="11.5703125" style="79" customWidth="1"/>
    <col min="14087" max="14336" width="9" style="79"/>
    <col min="14337" max="14337" width="4" style="79" customWidth="1"/>
    <col min="14338" max="14338" width="39.7109375" style="79" customWidth="1"/>
    <col min="14339" max="14339" width="5.42578125" style="79" customWidth="1"/>
    <col min="14340" max="14340" width="8.5703125" style="79" bestFit="1" customWidth="1"/>
    <col min="14341" max="14341" width="8.42578125" style="79" bestFit="1" customWidth="1"/>
    <col min="14342" max="14342" width="11.5703125" style="79" customWidth="1"/>
    <col min="14343" max="14592" width="9" style="79"/>
    <col min="14593" max="14593" width="4" style="79" customWidth="1"/>
    <col min="14594" max="14594" width="39.7109375" style="79" customWidth="1"/>
    <col min="14595" max="14595" width="5.42578125" style="79" customWidth="1"/>
    <col min="14596" max="14596" width="8.5703125" style="79" bestFit="1" customWidth="1"/>
    <col min="14597" max="14597" width="8.42578125" style="79" bestFit="1" customWidth="1"/>
    <col min="14598" max="14598" width="11.5703125" style="79" customWidth="1"/>
    <col min="14599" max="14848" width="9" style="79"/>
    <col min="14849" max="14849" width="4" style="79" customWidth="1"/>
    <col min="14850" max="14850" width="39.7109375" style="79" customWidth="1"/>
    <col min="14851" max="14851" width="5.42578125" style="79" customWidth="1"/>
    <col min="14852" max="14852" width="8.5703125" style="79" bestFit="1" customWidth="1"/>
    <col min="14853" max="14853" width="8.42578125" style="79" bestFit="1" customWidth="1"/>
    <col min="14854" max="14854" width="11.5703125" style="79" customWidth="1"/>
    <col min="14855" max="15104" width="9" style="79"/>
    <col min="15105" max="15105" width="4" style="79" customWidth="1"/>
    <col min="15106" max="15106" width="39.7109375" style="79" customWidth="1"/>
    <col min="15107" max="15107" width="5.42578125" style="79" customWidth="1"/>
    <col min="15108" max="15108" width="8.5703125" style="79" bestFit="1" customWidth="1"/>
    <col min="15109" max="15109" width="8.42578125" style="79" bestFit="1" customWidth="1"/>
    <col min="15110" max="15110" width="11.5703125" style="79" customWidth="1"/>
    <col min="15111" max="15360" width="9" style="79"/>
    <col min="15361" max="15361" width="4" style="79" customWidth="1"/>
    <col min="15362" max="15362" width="39.7109375" style="79" customWidth="1"/>
    <col min="15363" max="15363" width="5.42578125" style="79" customWidth="1"/>
    <col min="15364" max="15364" width="8.5703125" style="79" bestFit="1" customWidth="1"/>
    <col min="15365" max="15365" width="8.42578125" style="79" bestFit="1" customWidth="1"/>
    <col min="15366" max="15366" width="11.5703125" style="79" customWidth="1"/>
    <col min="15367" max="15616" width="9" style="79"/>
    <col min="15617" max="15617" width="4" style="79" customWidth="1"/>
    <col min="15618" max="15618" width="39.7109375" style="79" customWidth="1"/>
    <col min="15619" max="15619" width="5.42578125" style="79" customWidth="1"/>
    <col min="15620" max="15620" width="8.5703125" style="79" bestFit="1" customWidth="1"/>
    <col min="15621" max="15621" width="8.42578125" style="79" bestFit="1" customWidth="1"/>
    <col min="15622" max="15622" width="11.5703125" style="79" customWidth="1"/>
    <col min="15623" max="15872" width="9" style="79"/>
    <col min="15873" max="15873" width="4" style="79" customWidth="1"/>
    <col min="15874" max="15874" width="39.7109375" style="79" customWidth="1"/>
    <col min="15875" max="15875" width="5.42578125" style="79" customWidth="1"/>
    <col min="15876" max="15876" width="8.5703125" style="79" bestFit="1" customWidth="1"/>
    <col min="15877" max="15877" width="8.42578125" style="79" bestFit="1" customWidth="1"/>
    <col min="15878" max="15878" width="11.5703125" style="79" customWidth="1"/>
    <col min="15879" max="16128" width="9" style="79"/>
    <col min="16129" max="16129" width="4" style="79" customWidth="1"/>
    <col min="16130" max="16130" width="39.7109375" style="79" customWidth="1"/>
    <col min="16131" max="16131" width="5.42578125" style="79" customWidth="1"/>
    <col min="16132" max="16132" width="8.5703125" style="79" bestFit="1" customWidth="1"/>
    <col min="16133" max="16133" width="8.42578125" style="79" bestFit="1" customWidth="1"/>
    <col min="16134" max="16134" width="11.5703125" style="79" customWidth="1"/>
    <col min="16135" max="16384" width="9" style="79"/>
  </cols>
  <sheetData>
    <row r="1" spans="1:6" ht="33.75" customHeight="1">
      <c r="A1" s="78"/>
      <c r="B1" s="379" t="s">
        <v>284</v>
      </c>
      <c r="C1" s="379"/>
      <c r="D1" s="379"/>
      <c r="E1" s="379"/>
      <c r="F1" s="379"/>
    </row>
    <row r="2" spans="1:6" ht="33.75">
      <c r="A2" s="80" t="s">
        <v>285</v>
      </c>
      <c r="B2" s="81" t="s">
        <v>286</v>
      </c>
      <c r="C2" s="80" t="s">
        <v>287</v>
      </c>
      <c r="D2" s="80" t="s">
        <v>288</v>
      </c>
      <c r="E2" s="80" t="s">
        <v>289</v>
      </c>
      <c r="F2" s="80" t="s">
        <v>290</v>
      </c>
    </row>
    <row r="3" spans="1:6">
      <c r="A3" s="82"/>
      <c r="B3" s="83"/>
      <c r="C3" s="82"/>
      <c r="D3" s="82"/>
      <c r="E3" s="82"/>
      <c r="F3" s="82"/>
    </row>
    <row r="4" spans="1:6">
      <c r="A4" s="82"/>
      <c r="B4" s="84" t="s">
        <v>291</v>
      </c>
      <c r="C4" s="82"/>
      <c r="D4" s="82"/>
      <c r="E4" s="82"/>
      <c r="F4" s="82"/>
    </row>
    <row r="5" spans="1:6" ht="25.5">
      <c r="A5" s="82"/>
      <c r="B5" s="84" t="s">
        <v>879</v>
      </c>
      <c r="C5" s="82"/>
      <c r="D5" s="82"/>
      <c r="E5" s="82"/>
      <c r="F5" s="82"/>
    </row>
    <row r="6" spans="1:6" ht="25.5">
      <c r="A6" s="82"/>
      <c r="B6" s="84" t="s">
        <v>292</v>
      </c>
      <c r="C6" s="82"/>
      <c r="D6" s="82"/>
      <c r="E6" s="82"/>
      <c r="F6" s="82"/>
    </row>
    <row r="7" spans="1:6" ht="38.25">
      <c r="A7" s="82"/>
      <c r="B7" s="84" t="s">
        <v>293</v>
      </c>
      <c r="C7" s="82"/>
      <c r="D7" s="82"/>
      <c r="E7" s="82"/>
      <c r="F7" s="82"/>
    </row>
    <row r="8" spans="1:6">
      <c r="A8" s="82"/>
      <c r="B8" s="84" t="s">
        <v>294</v>
      </c>
      <c r="C8" s="82"/>
      <c r="D8" s="82"/>
      <c r="E8" s="82"/>
      <c r="F8" s="82"/>
    </row>
    <row r="9" spans="1:6" ht="51">
      <c r="A9" s="82"/>
      <c r="B9" s="84" t="s">
        <v>1102</v>
      </c>
      <c r="C9" s="82"/>
      <c r="D9" s="82"/>
      <c r="E9" s="82"/>
      <c r="F9" s="82"/>
    </row>
    <row r="10" spans="1:6" ht="25.5">
      <c r="A10" s="82"/>
      <c r="B10" s="84" t="s">
        <v>295</v>
      </c>
      <c r="C10" s="82"/>
      <c r="D10" s="82"/>
      <c r="E10" s="82"/>
      <c r="F10" s="82"/>
    </row>
    <row r="11" spans="1:6" ht="76.5">
      <c r="A11" s="82"/>
      <c r="B11" s="84" t="s">
        <v>880</v>
      </c>
      <c r="C11" s="82"/>
      <c r="D11" s="82"/>
      <c r="E11" s="82"/>
      <c r="F11" s="82"/>
    </row>
    <row r="12" spans="1:6">
      <c r="A12" s="82"/>
      <c r="B12" s="84"/>
      <c r="C12" s="82"/>
      <c r="D12" s="82"/>
      <c r="E12" s="82"/>
      <c r="F12" s="82"/>
    </row>
    <row r="13" spans="1:6">
      <c r="A13" s="85" t="s">
        <v>296</v>
      </c>
      <c r="B13" s="85" t="s">
        <v>297</v>
      </c>
      <c r="C13" s="86"/>
      <c r="D13" s="87"/>
      <c r="E13" s="88"/>
      <c r="F13" s="89"/>
    </row>
    <row r="14" spans="1:6">
      <c r="A14" s="84"/>
      <c r="B14" s="90"/>
      <c r="C14" s="86"/>
      <c r="D14" s="87"/>
      <c r="E14" s="88"/>
      <c r="F14" s="89"/>
    </row>
    <row r="15" spans="1:6">
      <c r="A15" s="84"/>
      <c r="B15" s="91" t="s">
        <v>298</v>
      </c>
      <c r="C15" s="86"/>
      <c r="D15" s="87"/>
      <c r="E15" s="88"/>
      <c r="F15" s="89"/>
    </row>
    <row r="16" spans="1:6" ht="89.25">
      <c r="A16" s="84"/>
      <c r="B16" s="84" t="s">
        <v>299</v>
      </c>
      <c r="C16" s="86"/>
      <c r="D16" s="87"/>
      <c r="E16" s="88"/>
      <c r="F16" s="89"/>
    </row>
    <row r="17" spans="1:6">
      <c r="A17" s="84"/>
      <c r="B17" s="90"/>
      <c r="C17" s="86"/>
      <c r="D17" s="87"/>
      <c r="E17" s="88"/>
      <c r="F17" s="89"/>
    </row>
    <row r="18" spans="1:6" ht="25.5">
      <c r="A18" s="84" t="s">
        <v>300</v>
      </c>
      <c r="B18" s="92" t="s">
        <v>301</v>
      </c>
      <c r="C18" s="93"/>
      <c r="D18" s="87"/>
      <c r="E18" s="88"/>
      <c r="F18" s="94"/>
    </row>
    <row r="19" spans="1:6" ht="15.75">
      <c r="A19" s="78"/>
      <c r="B19" s="95" t="s">
        <v>302</v>
      </c>
      <c r="C19" s="86" t="s">
        <v>303</v>
      </c>
      <c r="D19" s="96">
        <v>735</v>
      </c>
      <c r="E19" s="96"/>
      <c r="F19" s="89">
        <f>D19*E19</f>
        <v>0</v>
      </c>
    </row>
    <row r="20" spans="1:6">
      <c r="A20" s="78"/>
      <c r="B20" s="95"/>
      <c r="C20" s="97"/>
      <c r="D20" s="98"/>
      <c r="E20" s="99"/>
      <c r="F20" s="100"/>
    </row>
    <row r="21" spans="1:6" ht="51">
      <c r="A21" s="78" t="s">
        <v>304</v>
      </c>
      <c r="B21" s="92" t="s">
        <v>305</v>
      </c>
      <c r="C21" s="97"/>
      <c r="D21" s="98"/>
      <c r="E21" s="99"/>
      <c r="F21" s="100"/>
    </row>
    <row r="22" spans="1:6" ht="14.25">
      <c r="A22" s="78"/>
      <c r="B22" s="101" t="s">
        <v>306</v>
      </c>
      <c r="C22" s="97" t="s">
        <v>3</v>
      </c>
      <c r="D22" s="102">
        <v>12</v>
      </c>
      <c r="E22" s="96"/>
      <c r="F22" s="103">
        <f>D22*E22</f>
        <v>0</v>
      </c>
    </row>
    <row r="23" spans="1:6" ht="14.25">
      <c r="A23" s="78"/>
      <c r="B23" s="101" t="s">
        <v>307</v>
      </c>
      <c r="C23" s="97" t="s">
        <v>3</v>
      </c>
      <c r="D23" s="102">
        <v>27</v>
      </c>
      <c r="E23" s="96"/>
      <c r="F23" s="89">
        <f>D23*E23</f>
        <v>0</v>
      </c>
    </row>
    <row r="24" spans="1:6" ht="14.25">
      <c r="A24" s="78"/>
      <c r="B24" s="101" t="s">
        <v>308</v>
      </c>
      <c r="C24" s="97" t="s">
        <v>3</v>
      </c>
      <c r="D24" s="102">
        <v>55</v>
      </c>
      <c r="E24" s="96"/>
      <c r="F24" s="89">
        <f>D24*E24</f>
        <v>0</v>
      </c>
    </row>
    <row r="25" spans="1:6">
      <c r="B25" s="104"/>
      <c r="C25" s="97"/>
      <c r="D25" s="98"/>
      <c r="E25" s="99"/>
      <c r="F25" s="100"/>
    </row>
    <row r="26" spans="1:6">
      <c r="A26" s="78" t="s">
        <v>309</v>
      </c>
      <c r="B26" s="104" t="s">
        <v>310</v>
      </c>
      <c r="C26" s="97"/>
      <c r="D26" s="98"/>
      <c r="E26" s="105"/>
      <c r="F26" s="100"/>
    </row>
    <row r="27" spans="1:6">
      <c r="A27" s="78"/>
      <c r="B27" s="101" t="s">
        <v>311</v>
      </c>
      <c r="C27" s="97" t="s">
        <v>3</v>
      </c>
      <c r="D27" s="102">
        <v>7</v>
      </c>
      <c r="E27" s="96"/>
      <c r="F27" s="89">
        <f>D27*E27</f>
        <v>0</v>
      </c>
    </row>
    <row r="28" spans="1:6">
      <c r="A28" s="78"/>
      <c r="B28" s="101" t="s">
        <v>312</v>
      </c>
      <c r="C28" s="97" t="s">
        <v>3</v>
      </c>
      <c r="D28" s="102">
        <v>1</v>
      </c>
      <c r="E28" s="96"/>
      <c r="F28" s="89">
        <f>D28*E28</f>
        <v>0</v>
      </c>
    </row>
    <row r="29" spans="1:6">
      <c r="A29" s="78"/>
      <c r="B29" s="101"/>
      <c r="C29" s="97"/>
      <c r="D29" s="102"/>
      <c r="E29" s="96"/>
      <c r="F29" s="89"/>
    </row>
    <row r="30" spans="1:6" ht="38.25">
      <c r="A30" s="78" t="s">
        <v>313</v>
      </c>
      <c r="B30" s="92" t="s">
        <v>314</v>
      </c>
      <c r="C30" s="97"/>
      <c r="D30" s="102"/>
      <c r="E30" s="96"/>
      <c r="F30" s="89"/>
    </row>
    <row r="31" spans="1:6" ht="15.75">
      <c r="A31" s="78"/>
      <c r="B31" s="95" t="s">
        <v>881</v>
      </c>
      <c r="C31" s="97" t="s">
        <v>3</v>
      </c>
      <c r="D31" s="102">
        <v>18</v>
      </c>
      <c r="E31" s="96"/>
      <c r="F31" s="89">
        <f>D31*E31</f>
        <v>0</v>
      </c>
    </row>
    <row r="32" spans="1:6">
      <c r="A32" s="78"/>
      <c r="B32" s="101"/>
      <c r="C32" s="97"/>
      <c r="D32" s="106"/>
      <c r="E32" s="96"/>
      <c r="F32" s="89"/>
    </row>
    <row r="33" spans="1:6">
      <c r="A33" s="78" t="s">
        <v>315</v>
      </c>
      <c r="B33" s="92" t="s">
        <v>316</v>
      </c>
      <c r="C33" s="97"/>
      <c r="D33" s="102"/>
      <c r="E33" s="96"/>
      <c r="F33" s="89"/>
    </row>
    <row r="34" spans="1:6">
      <c r="A34" s="78"/>
      <c r="B34" s="95" t="s">
        <v>317</v>
      </c>
      <c r="C34" s="97" t="s">
        <v>19</v>
      </c>
      <c r="D34" s="96">
        <v>250</v>
      </c>
      <c r="E34" s="96"/>
      <c r="F34" s="89">
        <f>D34*E34</f>
        <v>0</v>
      </c>
    </row>
    <row r="35" spans="1:6">
      <c r="A35" s="78"/>
      <c r="B35" s="101"/>
      <c r="C35" s="97"/>
      <c r="D35" s="106"/>
      <c r="E35" s="96"/>
      <c r="F35" s="89"/>
    </row>
    <row r="36" spans="1:6" ht="51">
      <c r="A36" s="78" t="s">
        <v>318</v>
      </c>
      <c r="B36" s="107" t="s">
        <v>1108</v>
      </c>
      <c r="C36" s="97"/>
      <c r="D36" s="315"/>
      <c r="E36" s="96"/>
      <c r="F36" s="89"/>
    </row>
    <row r="37" spans="1:6">
      <c r="A37" s="78"/>
      <c r="B37" s="107" t="s">
        <v>319</v>
      </c>
      <c r="C37" s="97" t="s">
        <v>3</v>
      </c>
      <c r="D37" s="102">
        <v>1</v>
      </c>
      <c r="E37" s="96"/>
      <c r="F37" s="89">
        <f>D37*E37</f>
        <v>0</v>
      </c>
    </row>
    <row r="38" spans="1:6">
      <c r="A38" s="78"/>
      <c r="B38" s="107"/>
      <c r="C38" s="97"/>
      <c r="D38" s="106"/>
      <c r="E38" s="96"/>
      <c r="F38" s="89"/>
    </row>
    <row r="39" spans="1:6" ht="76.5">
      <c r="A39" s="78" t="s">
        <v>320</v>
      </c>
      <c r="B39" s="107" t="s">
        <v>1107</v>
      </c>
      <c r="C39" s="97"/>
      <c r="D39" s="315"/>
      <c r="E39" s="96"/>
      <c r="F39" s="89"/>
    </row>
    <row r="40" spans="1:6">
      <c r="A40" s="78"/>
      <c r="B40" s="107" t="s">
        <v>319</v>
      </c>
      <c r="C40" s="97" t="s">
        <v>3</v>
      </c>
      <c r="D40" s="102">
        <v>4</v>
      </c>
      <c r="E40" s="96"/>
      <c r="F40" s="89">
        <f>D40*E40</f>
        <v>0</v>
      </c>
    </row>
    <row r="41" spans="1:6">
      <c r="A41" s="78"/>
      <c r="B41" s="107"/>
      <c r="C41" s="97"/>
      <c r="D41" s="102"/>
      <c r="E41" s="96"/>
      <c r="F41" s="89"/>
    </row>
    <row r="42" spans="1:6" ht="51">
      <c r="A42" s="78" t="s">
        <v>321</v>
      </c>
      <c r="B42" s="107" t="s">
        <v>1106</v>
      </c>
      <c r="C42" s="97"/>
      <c r="D42" s="315"/>
      <c r="E42" s="96"/>
      <c r="F42" s="89"/>
    </row>
    <row r="43" spans="1:6">
      <c r="A43" s="78"/>
      <c r="B43" s="107" t="s">
        <v>319</v>
      </c>
      <c r="C43" s="97" t="s">
        <v>3</v>
      </c>
      <c r="D43" s="102">
        <v>9</v>
      </c>
      <c r="E43" s="96"/>
      <c r="F43" s="89">
        <f>D43*E43</f>
        <v>0</v>
      </c>
    </row>
    <row r="44" spans="1:6">
      <c r="A44" s="78"/>
      <c r="B44" s="104"/>
      <c r="C44" s="86"/>
      <c r="D44" s="106"/>
      <c r="E44" s="108"/>
      <c r="F44" s="89"/>
    </row>
    <row r="45" spans="1:6">
      <c r="A45" s="109"/>
      <c r="B45" s="110" t="s">
        <v>322</v>
      </c>
      <c r="C45" s="111"/>
      <c r="D45" s="112"/>
      <c r="E45" s="113"/>
      <c r="F45" s="114">
        <f>SUM(F19:F44)</f>
        <v>0</v>
      </c>
    </row>
    <row r="46" spans="1:6">
      <c r="A46" s="78"/>
      <c r="B46" s="84"/>
      <c r="C46" s="86"/>
      <c r="D46" s="106"/>
      <c r="E46" s="108"/>
      <c r="F46" s="89"/>
    </row>
    <row r="47" spans="1:6">
      <c r="A47" s="78"/>
      <c r="B47" s="84"/>
      <c r="C47" s="86"/>
      <c r="D47" s="106"/>
      <c r="E47" s="108"/>
      <c r="F47" s="89"/>
    </row>
    <row r="48" spans="1:6">
      <c r="A48" s="85" t="s">
        <v>323</v>
      </c>
      <c r="B48" s="85" t="s">
        <v>324</v>
      </c>
      <c r="C48" s="86"/>
      <c r="D48" s="98"/>
      <c r="E48" s="115"/>
      <c r="F48" s="100"/>
    </row>
    <row r="49" spans="1:6">
      <c r="A49" s="85"/>
      <c r="B49" s="85"/>
      <c r="C49" s="86"/>
      <c r="D49" s="98"/>
      <c r="E49" s="115"/>
      <c r="F49" s="100"/>
    </row>
    <row r="50" spans="1:6" ht="51">
      <c r="A50" s="116" t="s">
        <v>300</v>
      </c>
      <c r="B50" s="117" t="s">
        <v>325</v>
      </c>
      <c r="C50" s="86"/>
      <c r="D50" s="98"/>
      <c r="E50" s="115"/>
      <c r="F50" s="100"/>
    </row>
    <row r="51" spans="1:6">
      <c r="A51" s="118"/>
      <c r="B51" s="117" t="s">
        <v>326</v>
      </c>
      <c r="C51" s="86" t="s">
        <v>19</v>
      </c>
      <c r="D51" s="96">
        <v>300</v>
      </c>
      <c r="E51" s="96"/>
      <c r="F51" s="89">
        <f>D51*E51</f>
        <v>0</v>
      </c>
    </row>
    <row r="52" spans="1:6">
      <c r="A52" s="78"/>
      <c r="B52" s="84"/>
      <c r="C52" s="86"/>
      <c r="D52" s="106"/>
      <c r="E52" s="108"/>
      <c r="F52" s="89"/>
    </row>
    <row r="53" spans="1:6">
      <c r="A53" s="119"/>
      <c r="B53" s="110" t="s">
        <v>327</v>
      </c>
      <c r="C53" s="111"/>
      <c r="D53" s="120"/>
      <c r="E53" s="121"/>
      <c r="F53" s="122">
        <f>SUM(F50:F52)</f>
        <v>0</v>
      </c>
    </row>
    <row r="54" spans="1:6">
      <c r="A54" s="78"/>
      <c r="B54" s="84"/>
      <c r="C54" s="86"/>
      <c r="D54" s="106"/>
      <c r="E54" s="108"/>
      <c r="F54" s="89"/>
    </row>
    <row r="55" spans="1:6">
      <c r="A55" s="78"/>
      <c r="B55" s="84"/>
      <c r="C55" s="86"/>
      <c r="D55" s="106"/>
      <c r="E55" s="108"/>
      <c r="F55" s="89"/>
    </row>
    <row r="56" spans="1:6">
      <c r="A56" s="85" t="s">
        <v>328</v>
      </c>
      <c r="B56" s="85" t="s">
        <v>329</v>
      </c>
      <c r="C56" s="86"/>
      <c r="D56" s="98"/>
      <c r="E56" s="115"/>
      <c r="F56" s="100"/>
    </row>
    <row r="57" spans="1:6">
      <c r="A57" s="107"/>
      <c r="B57" s="123"/>
      <c r="C57" s="86"/>
      <c r="D57" s="98"/>
      <c r="E57" s="115"/>
      <c r="F57" s="100"/>
    </row>
    <row r="58" spans="1:6" ht="216.75">
      <c r="A58" s="107" t="s">
        <v>300</v>
      </c>
      <c r="B58" s="104" t="s">
        <v>330</v>
      </c>
      <c r="C58" s="86"/>
      <c r="D58" s="98"/>
      <c r="E58" s="115"/>
      <c r="F58" s="100"/>
    </row>
    <row r="59" spans="1:6" ht="15.75">
      <c r="A59" s="107"/>
      <c r="B59" s="95" t="s">
        <v>882</v>
      </c>
      <c r="C59" s="86" t="s">
        <v>331</v>
      </c>
      <c r="D59" s="96">
        <v>810</v>
      </c>
      <c r="E59" s="96"/>
      <c r="F59" s="89">
        <f>D59*E59</f>
        <v>0</v>
      </c>
    </row>
    <row r="60" spans="1:6">
      <c r="A60" s="107"/>
      <c r="B60" s="123"/>
      <c r="C60" s="86"/>
      <c r="D60" s="98"/>
      <c r="E60" s="115"/>
      <c r="F60" s="100"/>
    </row>
    <row r="61" spans="1:6" ht="89.25">
      <c r="A61" s="107" t="s">
        <v>304</v>
      </c>
      <c r="B61" s="104" t="s">
        <v>332</v>
      </c>
      <c r="C61" s="124"/>
      <c r="D61" s="98"/>
      <c r="E61" s="115"/>
      <c r="F61" s="100"/>
    </row>
    <row r="62" spans="1:6" ht="15.75">
      <c r="A62" s="107"/>
      <c r="B62" s="104" t="s">
        <v>883</v>
      </c>
      <c r="C62" s="86" t="s">
        <v>331</v>
      </c>
      <c r="D62" s="96">
        <v>810</v>
      </c>
      <c r="E62" s="96"/>
      <c r="F62" s="89">
        <f>D62*E62</f>
        <v>0</v>
      </c>
    </row>
    <row r="63" spans="1:6">
      <c r="A63" s="107"/>
      <c r="B63" s="104"/>
      <c r="C63" s="86"/>
      <c r="D63" s="96"/>
      <c r="E63" s="96"/>
      <c r="F63" s="89"/>
    </row>
    <row r="64" spans="1:6" ht="63.75">
      <c r="A64" s="107" t="s">
        <v>309</v>
      </c>
      <c r="B64" s="104" t="s">
        <v>884</v>
      </c>
      <c r="C64" s="86"/>
      <c r="D64" s="96"/>
      <c r="E64" s="96"/>
      <c r="F64" s="89"/>
    </row>
    <row r="65" spans="1:6" ht="15.75">
      <c r="A65" s="107"/>
      <c r="B65" s="104" t="s">
        <v>333</v>
      </c>
      <c r="C65" s="86"/>
      <c r="D65" s="96"/>
      <c r="E65" s="96"/>
      <c r="F65" s="89"/>
    </row>
    <row r="66" spans="1:6" ht="15.75">
      <c r="A66" s="107"/>
      <c r="B66" s="101" t="s">
        <v>334</v>
      </c>
      <c r="C66" s="86" t="s">
        <v>331</v>
      </c>
      <c r="D66" s="96">
        <v>770</v>
      </c>
      <c r="E66" s="96"/>
      <c r="F66" s="89">
        <f>D66*E66</f>
        <v>0</v>
      </c>
    </row>
    <row r="67" spans="1:6" ht="25.5">
      <c r="A67" s="107"/>
      <c r="B67" s="101" t="s">
        <v>885</v>
      </c>
      <c r="C67" s="86" t="s">
        <v>331</v>
      </c>
      <c r="D67" s="96">
        <v>40</v>
      </c>
      <c r="E67" s="96"/>
      <c r="F67" s="89">
        <f>D67*E67</f>
        <v>0</v>
      </c>
    </row>
    <row r="68" spans="1:6">
      <c r="A68" s="107"/>
      <c r="B68" s="104"/>
      <c r="C68" s="86"/>
      <c r="D68" s="96"/>
      <c r="E68" s="96"/>
      <c r="F68" s="89"/>
    </row>
    <row r="69" spans="1:6" ht="63.75">
      <c r="A69" s="107" t="s">
        <v>339</v>
      </c>
      <c r="B69" s="104" t="s">
        <v>335</v>
      </c>
      <c r="C69" s="86"/>
      <c r="D69" s="98"/>
      <c r="E69" s="115"/>
      <c r="F69" s="100"/>
    </row>
    <row r="70" spans="1:6" ht="153">
      <c r="A70" s="107"/>
      <c r="B70" s="104" t="s">
        <v>336</v>
      </c>
      <c r="C70" s="86"/>
      <c r="D70" s="98"/>
      <c r="E70" s="115"/>
      <c r="F70" s="100"/>
    </row>
    <row r="71" spans="1:6" ht="51">
      <c r="A71" s="107"/>
      <c r="B71" s="104" t="s">
        <v>337</v>
      </c>
      <c r="C71" s="86"/>
      <c r="D71" s="98"/>
      <c r="E71" s="115"/>
      <c r="F71" s="100"/>
    </row>
    <row r="72" spans="1:6" ht="204">
      <c r="A72" s="107"/>
      <c r="B72" s="104" t="s">
        <v>338</v>
      </c>
      <c r="C72" s="86"/>
      <c r="D72" s="98"/>
      <c r="E72" s="115"/>
      <c r="F72" s="100"/>
    </row>
    <row r="73" spans="1:6" ht="76.5">
      <c r="A73" s="107"/>
      <c r="B73" s="104" t="s">
        <v>886</v>
      </c>
      <c r="C73" s="86"/>
      <c r="D73" s="98"/>
      <c r="E73" s="115"/>
      <c r="F73" s="100"/>
    </row>
    <row r="74" spans="1:6" ht="15.75">
      <c r="A74" s="125"/>
      <c r="B74" s="104" t="s">
        <v>887</v>
      </c>
      <c r="C74" s="86" t="s">
        <v>331</v>
      </c>
      <c r="D74" s="96">
        <v>263</v>
      </c>
      <c r="E74" s="96"/>
      <c r="F74" s="89">
        <f>D74*E74</f>
        <v>0</v>
      </c>
    </row>
    <row r="75" spans="1:6">
      <c r="A75" s="125"/>
      <c r="B75" s="104"/>
      <c r="C75" s="86"/>
      <c r="D75" s="96"/>
      <c r="E75" s="96"/>
      <c r="F75" s="89"/>
    </row>
    <row r="76" spans="1:6" ht="63.75">
      <c r="A76" s="107" t="s">
        <v>342</v>
      </c>
      <c r="B76" s="104" t="s">
        <v>340</v>
      </c>
      <c r="C76" s="86"/>
      <c r="D76" s="96"/>
      <c r="E76" s="96"/>
      <c r="F76" s="89"/>
    </row>
    <row r="77" spans="1:6" ht="25.5">
      <c r="A77" s="125"/>
      <c r="B77" s="104" t="s">
        <v>341</v>
      </c>
      <c r="C77" s="86"/>
      <c r="D77" s="96"/>
      <c r="E77" s="96"/>
      <c r="F77" s="89"/>
    </row>
    <row r="78" spans="1:6" ht="15.75">
      <c r="A78" s="125"/>
      <c r="B78" s="104" t="s">
        <v>883</v>
      </c>
      <c r="C78" s="86" t="s">
        <v>331</v>
      </c>
      <c r="D78" s="96">
        <v>650</v>
      </c>
      <c r="E78" s="96"/>
      <c r="F78" s="89">
        <f>D78*E78</f>
        <v>0</v>
      </c>
    </row>
    <row r="79" spans="1:6">
      <c r="A79" s="125"/>
      <c r="B79" s="104"/>
      <c r="C79" s="86"/>
      <c r="D79" s="96"/>
      <c r="E79" s="96"/>
      <c r="F79" s="89"/>
    </row>
    <row r="80" spans="1:6" ht="208.5" customHeight="1">
      <c r="A80" s="107" t="s">
        <v>318</v>
      </c>
      <c r="B80" s="104" t="s">
        <v>343</v>
      </c>
      <c r="C80" s="86"/>
      <c r="D80" s="96"/>
      <c r="E80" s="96"/>
      <c r="F80" s="89"/>
    </row>
    <row r="81" spans="1:6" ht="15.75">
      <c r="A81" s="125"/>
      <c r="B81" s="104" t="s">
        <v>888</v>
      </c>
      <c r="C81" s="86" t="s">
        <v>331</v>
      </c>
      <c r="D81" s="96">
        <v>22</v>
      </c>
      <c r="E81" s="96"/>
      <c r="F81" s="89">
        <f>D81*E81</f>
        <v>0</v>
      </c>
    </row>
    <row r="82" spans="1:6">
      <c r="A82" s="125"/>
      <c r="B82" s="104"/>
      <c r="C82" s="86"/>
      <c r="D82" s="96"/>
      <c r="E82" s="96"/>
      <c r="F82" s="89"/>
    </row>
    <row r="83" spans="1:6" ht="51">
      <c r="A83" s="107" t="s">
        <v>320</v>
      </c>
      <c r="B83" s="104" t="s">
        <v>889</v>
      </c>
      <c r="C83" s="86"/>
      <c r="D83" s="96"/>
      <c r="E83" s="96"/>
      <c r="F83" s="89"/>
    </row>
    <row r="84" spans="1:6" ht="51">
      <c r="A84" s="107"/>
      <c r="B84" s="104" t="s">
        <v>344</v>
      </c>
      <c r="C84" s="86"/>
      <c r="D84" s="96"/>
      <c r="E84" s="96"/>
      <c r="F84" s="89"/>
    </row>
    <row r="85" spans="1:6" ht="15.75">
      <c r="A85" s="125"/>
      <c r="B85" s="104" t="s">
        <v>892</v>
      </c>
      <c r="C85" s="86" t="s">
        <v>331</v>
      </c>
      <c r="D85" s="96">
        <v>500</v>
      </c>
      <c r="E85" s="96"/>
      <c r="F85" s="89">
        <f>D85*E85</f>
        <v>0</v>
      </c>
    </row>
    <row r="86" spans="1:6">
      <c r="A86" s="125"/>
      <c r="B86" s="104"/>
      <c r="C86" s="86"/>
      <c r="D86" s="96"/>
      <c r="E86" s="96"/>
      <c r="F86" s="89"/>
    </row>
    <row r="87" spans="1:6" ht="51">
      <c r="A87" s="107" t="s">
        <v>321</v>
      </c>
      <c r="B87" s="104" t="s">
        <v>345</v>
      </c>
      <c r="C87" s="86"/>
      <c r="D87" s="96"/>
      <c r="E87" s="96"/>
      <c r="F87" s="89"/>
    </row>
    <row r="88" spans="1:6" ht="77.25">
      <c r="A88" s="107"/>
      <c r="B88" s="104" t="s">
        <v>890</v>
      </c>
      <c r="C88" s="86"/>
      <c r="D88" s="96"/>
      <c r="E88" s="96"/>
      <c r="F88" s="89"/>
    </row>
    <row r="89" spans="1:6" ht="51">
      <c r="A89" s="107"/>
      <c r="B89" s="104" t="s">
        <v>346</v>
      </c>
      <c r="C89" s="86"/>
      <c r="D89" s="96"/>
      <c r="E89" s="96"/>
      <c r="F89" s="89"/>
    </row>
    <row r="90" spans="1:6" ht="15.75">
      <c r="A90" s="125"/>
      <c r="B90" s="104" t="s">
        <v>347</v>
      </c>
      <c r="C90" s="86" t="s">
        <v>331</v>
      </c>
      <c r="D90" s="96">
        <v>410</v>
      </c>
      <c r="E90" s="96"/>
      <c r="F90" s="89">
        <f>D90*E90</f>
        <v>0</v>
      </c>
    </row>
    <row r="91" spans="1:6">
      <c r="A91" s="125"/>
      <c r="B91" s="104"/>
      <c r="C91" s="86"/>
      <c r="D91" s="96"/>
      <c r="E91" s="96"/>
      <c r="F91" s="89"/>
    </row>
    <row r="92" spans="1:6" ht="51">
      <c r="A92" s="107" t="s">
        <v>349</v>
      </c>
      <c r="B92" s="104" t="s">
        <v>891</v>
      </c>
      <c r="C92" s="86"/>
      <c r="D92" s="96"/>
      <c r="E92" s="96"/>
      <c r="F92" s="89"/>
    </row>
    <row r="93" spans="1:6" ht="38.25">
      <c r="A93" s="107"/>
      <c r="B93" s="104" t="s">
        <v>348</v>
      </c>
      <c r="C93" s="86"/>
      <c r="D93" s="96"/>
      <c r="E93" s="96"/>
      <c r="F93" s="89"/>
    </row>
    <row r="94" spans="1:6" ht="15.75">
      <c r="A94" s="125"/>
      <c r="B94" s="104" t="s">
        <v>892</v>
      </c>
      <c r="C94" s="86" t="s">
        <v>331</v>
      </c>
      <c r="D94" s="96">
        <v>410</v>
      </c>
      <c r="E94" s="96"/>
      <c r="F94" s="89">
        <f>D94*E94</f>
        <v>0</v>
      </c>
    </row>
    <row r="95" spans="1:6">
      <c r="A95" s="125"/>
      <c r="B95" s="104"/>
      <c r="C95" s="86"/>
      <c r="D95" s="96"/>
      <c r="E95" s="96"/>
      <c r="F95" s="89"/>
    </row>
    <row r="96" spans="1:6" ht="127.5">
      <c r="A96" s="107" t="s">
        <v>353</v>
      </c>
      <c r="B96" s="104" t="s">
        <v>350</v>
      </c>
      <c r="C96" s="86"/>
      <c r="D96" s="96"/>
      <c r="E96" s="96"/>
      <c r="F96" s="89"/>
    </row>
    <row r="97" spans="1:6" ht="15">
      <c r="A97" s="125"/>
      <c r="B97" s="104" t="s">
        <v>351</v>
      </c>
      <c r="C97" s="86" t="s">
        <v>352</v>
      </c>
      <c r="D97" s="96">
        <v>4.0999999999999996</v>
      </c>
      <c r="E97" s="96"/>
      <c r="F97" s="89">
        <f>D97*E97</f>
        <v>0</v>
      </c>
    </row>
    <row r="98" spans="1:6">
      <c r="A98" s="125"/>
      <c r="B98" s="104"/>
      <c r="C98" s="86"/>
      <c r="D98" s="96"/>
      <c r="E98" s="96"/>
      <c r="F98" s="89"/>
    </row>
    <row r="99" spans="1:6" ht="51">
      <c r="A99" s="107" t="s">
        <v>355</v>
      </c>
      <c r="B99" s="104" t="s">
        <v>354</v>
      </c>
      <c r="C99" s="86"/>
      <c r="D99" s="96"/>
      <c r="E99" s="96"/>
      <c r="F99" s="89"/>
    </row>
    <row r="100" spans="1:6">
      <c r="A100" s="125"/>
      <c r="B100" s="104" t="s">
        <v>319</v>
      </c>
      <c r="C100" s="86" t="s">
        <v>3</v>
      </c>
      <c r="D100" s="102">
        <v>8</v>
      </c>
      <c r="E100" s="96"/>
      <c r="F100" s="126">
        <f>D100*E100</f>
        <v>0</v>
      </c>
    </row>
    <row r="101" spans="1:6">
      <c r="A101" s="125"/>
      <c r="B101" s="104"/>
      <c r="C101" s="86"/>
      <c r="D101" s="102"/>
      <c r="E101" s="127"/>
      <c r="F101" s="126"/>
    </row>
    <row r="102" spans="1:6" ht="25.5">
      <c r="A102" s="107" t="s">
        <v>359</v>
      </c>
      <c r="B102" s="104" t="s">
        <v>356</v>
      </c>
      <c r="C102" s="86"/>
      <c r="D102" s="102"/>
      <c r="E102" s="127"/>
      <c r="F102" s="126"/>
    </row>
    <row r="103" spans="1:6" ht="38.25">
      <c r="A103" s="107"/>
      <c r="B103" s="104" t="s">
        <v>357</v>
      </c>
      <c r="C103" s="86"/>
      <c r="D103" s="102"/>
      <c r="E103" s="127"/>
      <c r="F103" s="126"/>
    </row>
    <row r="104" spans="1:6" ht="76.5">
      <c r="A104" s="107"/>
      <c r="B104" s="104" t="s">
        <v>358</v>
      </c>
      <c r="C104" s="86"/>
      <c r="D104" s="102"/>
      <c r="E104" s="127"/>
      <c r="F104" s="126"/>
    </row>
    <row r="105" spans="1:6">
      <c r="A105" s="125"/>
      <c r="B105" s="104" t="s">
        <v>319</v>
      </c>
      <c r="C105" s="86" t="s">
        <v>3</v>
      </c>
      <c r="D105" s="102">
        <v>4</v>
      </c>
      <c r="E105" s="96"/>
      <c r="F105" s="126">
        <f>D105*E105</f>
        <v>0</v>
      </c>
    </row>
    <row r="106" spans="1:6">
      <c r="A106" s="107"/>
      <c r="B106" s="104"/>
      <c r="C106" s="86"/>
      <c r="D106" s="102"/>
      <c r="E106" s="127"/>
      <c r="F106" s="126"/>
    </row>
    <row r="107" spans="1:6" ht="25.5">
      <c r="A107" s="107" t="s">
        <v>363</v>
      </c>
      <c r="B107" s="104" t="s">
        <v>360</v>
      </c>
      <c r="C107" s="86"/>
      <c r="D107" s="102"/>
      <c r="E107" s="127"/>
      <c r="F107" s="126"/>
    </row>
    <row r="108" spans="1:6" ht="38.25">
      <c r="A108" s="107"/>
      <c r="B108" s="104" t="s">
        <v>361</v>
      </c>
      <c r="C108" s="86"/>
      <c r="D108" s="102"/>
      <c r="E108" s="127"/>
      <c r="F108" s="126"/>
    </row>
    <row r="109" spans="1:6" ht="89.25">
      <c r="A109" s="107"/>
      <c r="B109" s="104" t="s">
        <v>362</v>
      </c>
      <c r="C109" s="86"/>
      <c r="D109" s="102"/>
      <c r="E109" s="127"/>
      <c r="F109" s="126"/>
    </row>
    <row r="110" spans="1:6">
      <c r="A110" s="107"/>
      <c r="B110" s="104" t="s">
        <v>326</v>
      </c>
      <c r="C110" s="86" t="s">
        <v>19</v>
      </c>
      <c r="D110" s="96">
        <v>7</v>
      </c>
      <c r="E110" s="96"/>
      <c r="F110" s="126">
        <f>D110*E110</f>
        <v>0</v>
      </c>
    </row>
    <row r="111" spans="1:6">
      <c r="A111" s="125"/>
      <c r="B111" s="104"/>
      <c r="C111" s="86"/>
      <c r="D111" s="126"/>
      <c r="E111" s="127"/>
      <c r="F111" s="126"/>
    </row>
    <row r="112" spans="1:6" ht="76.5">
      <c r="A112" s="107" t="s">
        <v>431</v>
      </c>
      <c r="B112" s="128" t="s">
        <v>893</v>
      </c>
      <c r="C112" s="86"/>
      <c r="D112" s="126"/>
      <c r="E112" s="127"/>
      <c r="F112" s="126"/>
    </row>
    <row r="113" spans="1:6" ht="15.75">
      <c r="A113" s="125"/>
      <c r="B113" s="104" t="s">
        <v>364</v>
      </c>
      <c r="C113" s="86" t="s">
        <v>331</v>
      </c>
      <c r="D113" s="96">
        <v>62</v>
      </c>
      <c r="E113" s="96"/>
      <c r="F113" s="89">
        <f>D113*E113</f>
        <v>0</v>
      </c>
    </row>
    <row r="114" spans="1:6">
      <c r="A114" s="107"/>
      <c r="B114" s="123"/>
      <c r="C114" s="86"/>
      <c r="D114" s="98"/>
      <c r="E114" s="115"/>
      <c r="F114" s="100"/>
    </row>
    <row r="115" spans="1:6">
      <c r="A115" s="119"/>
      <c r="B115" s="110" t="s">
        <v>365</v>
      </c>
      <c r="C115" s="111"/>
      <c r="D115" s="120"/>
      <c r="E115" s="121"/>
      <c r="F115" s="122">
        <f>SUM(F58:F114)</f>
        <v>0</v>
      </c>
    </row>
    <row r="116" spans="1:6">
      <c r="A116" s="84"/>
      <c r="B116" s="84"/>
      <c r="C116" s="86"/>
      <c r="D116" s="87"/>
      <c r="E116" s="88"/>
      <c r="F116" s="129"/>
    </row>
    <row r="117" spans="1:6" ht="66.75" customHeight="1">
      <c r="A117" s="84"/>
      <c r="B117" s="90"/>
      <c r="C117" s="86"/>
      <c r="D117" s="87"/>
      <c r="E117" s="88"/>
      <c r="F117" s="89"/>
    </row>
    <row r="118" spans="1:6">
      <c r="A118" s="85" t="s">
        <v>366</v>
      </c>
      <c r="B118" s="85" t="s">
        <v>367</v>
      </c>
      <c r="C118" s="86"/>
      <c r="D118" s="98"/>
      <c r="E118" s="115"/>
      <c r="F118" s="100"/>
    </row>
    <row r="119" spans="1:6">
      <c r="A119" s="85"/>
      <c r="B119" s="85"/>
      <c r="C119" s="86"/>
      <c r="D119" s="98"/>
      <c r="E119" s="115"/>
      <c r="F119" s="100"/>
    </row>
    <row r="120" spans="1:6" ht="63.75">
      <c r="A120" s="107" t="s">
        <v>300</v>
      </c>
      <c r="B120" s="107" t="s">
        <v>368</v>
      </c>
      <c r="C120" s="86"/>
      <c r="D120" s="98"/>
      <c r="E120" s="115"/>
      <c r="F120" s="100"/>
    </row>
    <row r="121" spans="1:6">
      <c r="A121" s="107"/>
      <c r="B121" s="107" t="s">
        <v>369</v>
      </c>
      <c r="C121" s="97" t="s">
        <v>3</v>
      </c>
      <c r="D121" s="102">
        <v>3</v>
      </c>
      <c r="E121" s="96"/>
      <c r="F121" s="89">
        <f>D121*E121</f>
        <v>0</v>
      </c>
    </row>
    <row r="122" spans="1:6">
      <c r="A122" s="107"/>
      <c r="B122" s="107"/>
      <c r="C122" s="86"/>
      <c r="D122" s="98"/>
      <c r="E122" s="115"/>
      <c r="F122" s="100"/>
    </row>
    <row r="123" spans="1:6" ht="51">
      <c r="A123" s="107" t="s">
        <v>304</v>
      </c>
      <c r="B123" s="107" t="s">
        <v>894</v>
      </c>
      <c r="C123" s="124"/>
      <c r="D123" s="98"/>
      <c r="E123" s="115"/>
      <c r="F123" s="100"/>
    </row>
    <row r="124" spans="1:6" ht="69.75" customHeight="1">
      <c r="A124" s="125"/>
      <c r="B124" s="107" t="s">
        <v>1115</v>
      </c>
      <c r="C124" s="124"/>
      <c r="D124" s="98"/>
      <c r="E124" s="115"/>
      <c r="F124" s="100"/>
    </row>
    <row r="125" spans="1:6" ht="96" customHeight="1">
      <c r="A125" s="125"/>
      <c r="B125" s="107" t="s">
        <v>370</v>
      </c>
      <c r="C125" s="124"/>
      <c r="D125" s="98"/>
      <c r="E125" s="115"/>
      <c r="F125" s="100"/>
    </row>
    <row r="126" spans="1:6" ht="95.25" customHeight="1">
      <c r="A126" s="125"/>
      <c r="B126" s="107" t="s">
        <v>371</v>
      </c>
      <c r="C126" s="124"/>
      <c r="D126" s="98"/>
      <c r="E126" s="115"/>
      <c r="F126" s="100"/>
    </row>
    <row r="127" spans="1:6" ht="141.75" customHeight="1">
      <c r="A127" s="380"/>
      <c r="B127" s="107" t="s">
        <v>1101</v>
      </c>
      <c r="C127" s="381"/>
      <c r="D127" s="98"/>
      <c r="E127" s="115"/>
      <c r="F127" s="100"/>
    </row>
    <row r="128" spans="1:6" ht="76.5">
      <c r="A128" s="380"/>
      <c r="B128" s="107" t="s">
        <v>372</v>
      </c>
      <c r="C128" s="381"/>
      <c r="D128" s="98"/>
      <c r="E128" s="115"/>
      <c r="F128" s="100"/>
    </row>
    <row r="129" spans="1:6" ht="116.25" customHeight="1">
      <c r="A129" s="125"/>
      <c r="B129" s="107" t="s">
        <v>373</v>
      </c>
      <c r="C129" s="124"/>
      <c r="D129" s="98"/>
      <c r="E129" s="115"/>
      <c r="F129" s="100"/>
    </row>
    <row r="130" spans="1:6" ht="48" customHeight="1">
      <c r="A130" s="125"/>
      <c r="B130" s="107" t="s">
        <v>374</v>
      </c>
      <c r="C130" s="124"/>
      <c r="D130" s="98"/>
      <c r="E130" s="115"/>
      <c r="F130" s="100"/>
    </row>
    <row r="131" spans="1:6" ht="14.25" customHeight="1">
      <c r="A131" s="125"/>
      <c r="B131" s="104" t="s">
        <v>375</v>
      </c>
      <c r="C131" s="124"/>
      <c r="D131" s="98"/>
      <c r="E131" s="115"/>
      <c r="F131" s="100"/>
    </row>
    <row r="132" spans="1:6" ht="25.5">
      <c r="A132" s="125"/>
      <c r="B132" s="104" t="s">
        <v>376</v>
      </c>
      <c r="C132" s="124"/>
      <c r="D132" s="98"/>
      <c r="E132" s="115"/>
      <c r="F132" s="100"/>
    </row>
    <row r="133" spans="1:6" ht="41.25">
      <c r="A133" s="125"/>
      <c r="B133" s="104" t="s">
        <v>1103</v>
      </c>
      <c r="C133" s="124"/>
      <c r="D133" s="98"/>
      <c r="E133" s="115"/>
      <c r="F133" s="100"/>
    </row>
    <row r="134" spans="1:6" ht="15.75">
      <c r="A134" s="125"/>
      <c r="B134" s="104" t="s">
        <v>377</v>
      </c>
      <c r="C134" s="86" t="s">
        <v>331</v>
      </c>
      <c r="D134" s="96">
        <v>1025</v>
      </c>
      <c r="E134" s="96"/>
      <c r="F134" s="89">
        <f>D134*E134</f>
        <v>0</v>
      </c>
    </row>
    <row r="135" spans="1:6" ht="38.25">
      <c r="A135" s="125"/>
      <c r="B135" s="104" t="s">
        <v>1104</v>
      </c>
      <c r="C135" s="86" t="s">
        <v>331</v>
      </c>
      <c r="D135" s="96">
        <v>675</v>
      </c>
      <c r="E135" s="96"/>
      <c r="F135" s="89">
        <f>D135*E135</f>
        <v>0</v>
      </c>
    </row>
    <row r="136" spans="1:6" ht="38.25">
      <c r="A136" s="125"/>
      <c r="B136" s="104" t="s">
        <v>378</v>
      </c>
      <c r="C136" s="86" t="s">
        <v>331</v>
      </c>
      <c r="D136" s="96">
        <v>175</v>
      </c>
      <c r="E136" s="96"/>
      <c r="F136" s="89">
        <f>D136*E136</f>
        <v>0</v>
      </c>
    </row>
    <row r="137" spans="1:6" ht="25.5">
      <c r="A137" s="380"/>
      <c r="B137" s="104" t="s">
        <v>379</v>
      </c>
      <c r="C137" s="86" t="s">
        <v>331</v>
      </c>
      <c r="D137" s="96">
        <v>54</v>
      </c>
      <c r="E137" s="96"/>
      <c r="F137" s="89">
        <f>D137*E137</f>
        <v>0</v>
      </c>
    </row>
    <row r="138" spans="1:6" ht="16.5" customHeight="1">
      <c r="A138" s="380"/>
      <c r="B138" s="104"/>
      <c r="C138" s="86"/>
      <c r="D138" s="96"/>
      <c r="E138" s="96"/>
      <c r="F138" s="89"/>
    </row>
    <row r="139" spans="1:6" ht="67.5" customHeight="1">
      <c r="A139" s="107" t="s">
        <v>309</v>
      </c>
      <c r="B139" s="130" t="s">
        <v>380</v>
      </c>
      <c r="C139" s="124"/>
      <c r="D139" s="106"/>
      <c r="E139" s="131"/>
      <c r="F139" s="100"/>
    </row>
    <row r="140" spans="1:6" ht="38.25" customHeight="1">
      <c r="A140" s="125"/>
      <c r="B140" s="104" t="s">
        <v>381</v>
      </c>
      <c r="C140" s="124"/>
      <c r="D140" s="98"/>
      <c r="E140" s="115"/>
      <c r="F140" s="100"/>
    </row>
    <row r="141" spans="1:6" ht="63.75">
      <c r="A141" s="125"/>
      <c r="B141" s="132" t="s">
        <v>382</v>
      </c>
      <c r="C141" s="124"/>
      <c r="D141" s="98"/>
      <c r="E141" s="115"/>
      <c r="F141" s="100"/>
    </row>
    <row r="142" spans="1:6" ht="63.75">
      <c r="A142" s="125"/>
      <c r="B142" s="132" t="s">
        <v>383</v>
      </c>
      <c r="C142" s="124"/>
      <c r="D142" s="98"/>
      <c r="E142" s="115"/>
      <c r="F142" s="100"/>
    </row>
    <row r="143" spans="1:6" ht="41.25">
      <c r="A143" s="125"/>
      <c r="B143" s="107" t="s">
        <v>1105</v>
      </c>
      <c r="C143" s="86" t="s">
        <v>331</v>
      </c>
      <c r="D143" s="96">
        <v>1930</v>
      </c>
      <c r="E143" s="96"/>
      <c r="F143" s="89">
        <f>D143*E143</f>
        <v>0</v>
      </c>
    </row>
    <row r="144" spans="1:6" ht="15" customHeight="1">
      <c r="A144" s="125"/>
      <c r="B144" s="104"/>
      <c r="C144" s="86"/>
      <c r="D144" s="98"/>
      <c r="E144" s="115"/>
      <c r="F144" s="100"/>
    </row>
    <row r="145" spans="1:6" ht="69.75" customHeight="1">
      <c r="A145" s="107" t="s">
        <v>339</v>
      </c>
      <c r="B145" s="104" t="s">
        <v>384</v>
      </c>
      <c r="C145" s="86"/>
      <c r="D145" s="98"/>
      <c r="E145" s="115"/>
      <c r="F145" s="100"/>
    </row>
    <row r="146" spans="1:6" ht="25.5">
      <c r="A146" s="133"/>
      <c r="B146" s="104" t="s">
        <v>385</v>
      </c>
      <c r="C146" s="86"/>
      <c r="D146" s="98"/>
      <c r="E146" s="115"/>
      <c r="F146" s="100"/>
    </row>
    <row r="147" spans="1:6" ht="34.5" customHeight="1">
      <c r="A147" s="133"/>
      <c r="B147" s="104" t="s">
        <v>386</v>
      </c>
      <c r="C147" s="86" t="s">
        <v>331</v>
      </c>
      <c r="D147" s="96">
        <v>2340</v>
      </c>
      <c r="E147" s="96"/>
      <c r="F147" s="89">
        <f>D147*E147</f>
        <v>0</v>
      </c>
    </row>
    <row r="148" spans="1:6">
      <c r="A148" s="85"/>
      <c r="B148" s="104"/>
      <c r="C148" s="86"/>
      <c r="D148" s="98"/>
      <c r="E148" s="115"/>
      <c r="F148" s="100"/>
    </row>
    <row r="149" spans="1:6">
      <c r="A149" s="119"/>
      <c r="B149" s="110" t="s">
        <v>387</v>
      </c>
      <c r="C149" s="111"/>
      <c r="D149" s="120"/>
      <c r="E149" s="121"/>
      <c r="F149" s="122">
        <f>SUM(F134:F148)</f>
        <v>0</v>
      </c>
    </row>
    <row r="150" spans="1:6" ht="14.25" customHeight="1">
      <c r="A150" s="133"/>
      <c r="B150" s="134"/>
      <c r="D150" s="98"/>
      <c r="E150" s="115"/>
      <c r="F150" s="100"/>
    </row>
    <row r="151" spans="1:6">
      <c r="A151" s="84"/>
      <c r="B151" s="90"/>
      <c r="C151" s="86"/>
      <c r="D151" s="87"/>
      <c r="E151" s="88"/>
      <c r="F151" s="129"/>
    </row>
    <row r="152" spans="1:6">
      <c r="A152" s="85" t="s">
        <v>388</v>
      </c>
      <c r="B152" s="85" t="s">
        <v>389</v>
      </c>
      <c r="C152" s="86"/>
      <c r="D152" s="98"/>
      <c r="E152" s="115"/>
      <c r="F152" s="100"/>
    </row>
    <row r="153" spans="1:6">
      <c r="A153" s="135"/>
      <c r="B153" s="136"/>
      <c r="C153" s="86"/>
      <c r="D153" s="98"/>
      <c r="E153" s="115"/>
      <c r="F153" s="100"/>
    </row>
    <row r="154" spans="1:6" ht="76.5">
      <c r="A154" s="107" t="s">
        <v>300</v>
      </c>
      <c r="B154" s="104" t="s">
        <v>390</v>
      </c>
      <c r="C154" s="124"/>
      <c r="D154" s="98"/>
      <c r="E154" s="115"/>
      <c r="F154" s="100"/>
    </row>
    <row r="155" spans="1:6">
      <c r="A155" s="107"/>
      <c r="B155" s="104" t="s">
        <v>391</v>
      </c>
      <c r="C155" s="381"/>
      <c r="D155" s="98"/>
      <c r="E155" s="115"/>
      <c r="F155" s="100"/>
    </row>
    <row r="156" spans="1:6">
      <c r="A156" s="107"/>
      <c r="B156" s="104" t="s">
        <v>392</v>
      </c>
      <c r="C156" s="381"/>
      <c r="D156" s="98"/>
      <c r="E156" s="115"/>
      <c r="F156" s="100"/>
    </row>
    <row r="157" spans="1:6">
      <c r="A157" s="107"/>
      <c r="B157" s="101" t="s">
        <v>393</v>
      </c>
      <c r="C157" s="97" t="s">
        <v>19</v>
      </c>
      <c r="D157" s="106">
        <v>45</v>
      </c>
      <c r="E157" s="96"/>
      <c r="F157" s="89">
        <f>D157*E157</f>
        <v>0</v>
      </c>
    </row>
    <row r="158" spans="1:6" ht="16.5" customHeight="1">
      <c r="A158" s="107"/>
      <c r="B158" s="101" t="s">
        <v>394</v>
      </c>
      <c r="C158" s="97" t="s">
        <v>19</v>
      </c>
      <c r="D158" s="106">
        <v>305</v>
      </c>
      <c r="E158" s="96"/>
      <c r="F158" s="89">
        <f>D158*E158</f>
        <v>0</v>
      </c>
    </row>
    <row r="159" spans="1:6" ht="16.5" customHeight="1">
      <c r="A159" s="107"/>
      <c r="B159" s="101" t="s">
        <v>395</v>
      </c>
      <c r="C159" s="97" t="s">
        <v>19</v>
      </c>
      <c r="D159" s="106">
        <v>48</v>
      </c>
      <c r="E159" s="96"/>
      <c r="F159" s="89">
        <f>D159*E159</f>
        <v>0</v>
      </c>
    </row>
    <row r="160" spans="1:6" ht="16.5" customHeight="1">
      <c r="A160" s="107"/>
      <c r="B160" s="101" t="s">
        <v>396</v>
      </c>
      <c r="C160" s="97" t="s">
        <v>19</v>
      </c>
      <c r="D160" s="106">
        <v>87</v>
      </c>
      <c r="E160" s="96"/>
      <c r="F160" s="89">
        <f>D160*E160</f>
        <v>0</v>
      </c>
    </row>
    <row r="161" spans="1:6" ht="16.5" customHeight="1">
      <c r="A161" s="107"/>
      <c r="B161" s="101"/>
      <c r="C161" s="97"/>
      <c r="D161" s="106"/>
      <c r="E161" s="96"/>
      <c r="F161" s="89"/>
    </row>
    <row r="162" spans="1:6" ht="140.25">
      <c r="A162" s="107" t="s">
        <v>304</v>
      </c>
      <c r="B162" s="104" t="s">
        <v>895</v>
      </c>
      <c r="C162" s="97"/>
      <c r="D162" s="106"/>
      <c r="E162" s="96"/>
      <c r="F162" s="89"/>
    </row>
    <row r="163" spans="1:6">
      <c r="A163" s="107"/>
      <c r="B163" s="101" t="s">
        <v>896</v>
      </c>
      <c r="C163" s="97" t="s">
        <v>19</v>
      </c>
      <c r="D163" s="106">
        <v>32</v>
      </c>
      <c r="E163" s="96"/>
      <c r="F163" s="89">
        <f>D163*E163</f>
        <v>0</v>
      </c>
    </row>
    <row r="164" spans="1:6">
      <c r="A164" s="107"/>
      <c r="B164" s="101" t="s">
        <v>897</v>
      </c>
      <c r="C164" s="97" t="s">
        <v>19</v>
      </c>
      <c r="D164" s="106">
        <v>195</v>
      </c>
      <c r="E164" s="96"/>
      <c r="F164" s="89">
        <f>D164*E164</f>
        <v>0</v>
      </c>
    </row>
    <row r="165" spans="1:6">
      <c r="A165" s="107"/>
      <c r="B165" s="101" t="s">
        <v>898</v>
      </c>
      <c r="C165" s="97" t="s">
        <v>19</v>
      </c>
      <c r="D165" s="106">
        <v>6</v>
      </c>
      <c r="E165" s="96"/>
      <c r="F165" s="89">
        <f>D165*E165</f>
        <v>0</v>
      </c>
    </row>
    <row r="166" spans="1:6" ht="16.5" customHeight="1">
      <c r="A166" s="107"/>
      <c r="B166" s="101"/>
      <c r="C166" s="97"/>
      <c r="D166" s="106"/>
      <c r="E166" s="96"/>
      <c r="F166" s="89"/>
    </row>
    <row r="167" spans="1:6">
      <c r="A167" s="119"/>
      <c r="B167" s="110" t="s">
        <v>397</v>
      </c>
      <c r="C167" s="111"/>
      <c r="D167" s="137"/>
      <c r="E167" s="121"/>
      <c r="F167" s="122">
        <f>SUM(F154:F166)</f>
        <v>0</v>
      </c>
    </row>
    <row r="168" spans="1:6">
      <c r="A168" s="107"/>
      <c r="B168" s="104"/>
      <c r="C168" s="86"/>
      <c r="D168" s="98"/>
      <c r="E168" s="115"/>
      <c r="F168" s="100"/>
    </row>
    <row r="169" spans="1:6">
      <c r="A169" s="107"/>
      <c r="B169" s="104"/>
      <c r="C169" s="86"/>
      <c r="D169" s="98"/>
      <c r="E169" s="115"/>
      <c r="F169" s="100"/>
    </row>
    <row r="170" spans="1:6">
      <c r="A170" s="85" t="s">
        <v>398</v>
      </c>
      <c r="B170" s="85" t="s">
        <v>399</v>
      </c>
      <c r="C170" s="86"/>
      <c r="D170" s="98"/>
      <c r="E170" s="115"/>
      <c r="F170" s="100"/>
    </row>
    <row r="171" spans="1:6">
      <c r="A171" s="107"/>
      <c r="B171" s="123"/>
      <c r="C171" s="86"/>
      <c r="D171" s="98"/>
      <c r="E171" s="115"/>
      <c r="F171" s="100"/>
    </row>
    <row r="172" spans="1:6">
      <c r="A172" s="107"/>
      <c r="B172" s="104" t="s">
        <v>298</v>
      </c>
      <c r="C172" s="86"/>
      <c r="D172" s="98"/>
      <c r="E172" s="115"/>
      <c r="F172" s="100"/>
    </row>
    <row r="173" spans="1:6" ht="63.75">
      <c r="A173" s="107"/>
      <c r="B173" s="104" t="s">
        <v>400</v>
      </c>
      <c r="C173" s="86"/>
      <c r="D173" s="98"/>
      <c r="E173" s="115"/>
      <c r="F173" s="100"/>
    </row>
    <row r="174" spans="1:6">
      <c r="A174" s="107"/>
      <c r="B174" s="104" t="s">
        <v>401</v>
      </c>
      <c r="C174" s="86"/>
      <c r="D174" s="98"/>
      <c r="E174" s="115"/>
      <c r="F174" s="100"/>
    </row>
    <row r="175" spans="1:6" ht="40.5" customHeight="1">
      <c r="A175" s="107"/>
      <c r="B175" s="104" t="s">
        <v>402</v>
      </c>
      <c r="C175" s="86"/>
      <c r="D175" s="98"/>
      <c r="E175" s="115"/>
      <c r="F175" s="100"/>
    </row>
    <row r="176" spans="1:6" ht="39.75">
      <c r="A176" s="107"/>
      <c r="B176" s="104" t="s">
        <v>403</v>
      </c>
      <c r="C176" s="86"/>
      <c r="D176" s="98"/>
      <c r="E176" s="115"/>
      <c r="F176" s="100"/>
    </row>
    <row r="177" spans="1:6">
      <c r="A177" s="107"/>
      <c r="B177" s="104" t="s">
        <v>404</v>
      </c>
      <c r="C177" s="86"/>
      <c r="D177" s="98"/>
      <c r="E177" s="115"/>
      <c r="F177" s="100"/>
    </row>
    <row r="178" spans="1:6" ht="13.5" customHeight="1">
      <c r="A178" s="107"/>
      <c r="B178" s="104" t="s">
        <v>405</v>
      </c>
      <c r="C178" s="86"/>
      <c r="D178" s="98"/>
      <c r="E178" s="115"/>
      <c r="F178" s="100"/>
    </row>
    <row r="179" spans="1:6" ht="38.25">
      <c r="A179" s="107"/>
      <c r="B179" s="95" t="s">
        <v>406</v>
      </c>
      <c r="C179" s="86"/>
      <c r="D179" s="98"/>
      <c r="E179" s="115"/>
      <c r="F179" s="100"/>
    </row>
    <row r="180" spans="1:6" ht="38.25">
      <c r="A180" s="107"/>
      <c r="B180" s="95" t="s">
        <v>407</v>
      </c>
      <c r="C180" s="86"/>
      <c r="D180" s="98"/>
      <c r="E180" s="115"/>
      <c r="F180" s="100"/>
    </row>
    <row r="181" spans="1:6" ht="12" customHeight="1">
      <c r="A181" s="138"/>
      <c r="B181" s="117"/>
      <c r="C181" s="124"/>
      <c r="D181" s="98"/>
      <c r="E181" s="115"/>
      <c r="F181" s="100"/>
    </row>
    <row r="182" spans="1:6" ht="76.5" customHeight="1">
      <c r="A182" s="107" t="s">
        <v>300</v>
      </c>
      <c r="B182" s="107" t="s">
        <v>408</v>
      </c>
      <c r="C182" s="124"/>
      <c r="D182" s="98"/>
      <c r="E182" s="115"/>
      <c r="F182" s="100"/>
    </row>
    <row r="183" spans="1:6" ht="12.75" customHeight="1">
      <c r="A183" s="107"/>
      <c r="B183" s="104" t="s">
        <v>409</v>
      </c>
      <c r="C183" s="86" t="s">
        <v>410</v>
      </c>
      <c r="D183" s="102">
        <v>37</v>
      </c>
      <c r="E183" s="89"/>
      <c r="F183" s="89">
        <f>D183*E183</f>
        <v>0</v>
      </c>
    </row>
    <row r="184" spans="1:6" ht="12.75" customHeight="1">
      <c r="A184" s="107"/>
      <c r="B184" s="104" t="s">
        <v>411</v>
      </c>
      <c r="C184" s="86" t="s">
        <v>410</v>
      </c>
      <c r="D184" s="102">
        <v>7</v>
      </c>
      <c r="E184" s="89"/>
      <c r="F184" s="89">
        <f>D184*E184</f>
        <v>0</v>
      </c>
    </row>
    <row r="185" spans="1:6" ht="10.5" customHeight="1">
      <c r="A185" s="107"/>
      <c r="B185" s="123"/>
      <c r="C185" s="86"/>
      <c r="D185" s="98"/>
      <c r="E185" s="115"/>
      <c r="F185" s="100"/>
    </row>
    <row r="186" spans="1:6" ht="63.75">
      <c r="A186" s="107" t="s">
        <v>304</v>
      </c>
      <c r="B186" s="107" t="s">
        <v>408</v>
      </c>
      <c r="C186" s="86"/>
      <c r="D186" s="98"/>
      <c r="E186" s="115"/>
      <c r="F186" s="100"/>
    </row>
    <row r="187" spans="1:6">
      <c r="A187" s="107"/>
      <c r="B187" s="104" t="s">
        <v>412</v>
      </c>
      <c r="C187" s="86" t="s">
        <v>410</v>
      </c>
      <c r="D187" s="102">
        <v>1</v>
      </c>
      <c r="E187" s="89"/>
      <c r="F187" s="89">
        <f>D187*E187</f>
        <v>0</v>
      </c>
    </row>
    <row r="188" spans="1:6" ht="9" customHeight="1">
      <c r="A188" s="107"/>
      <c r="B188" s="104"/>
      <c r="C188" s="86"/>
      <c r="D188" s="102"/>
      <c r="E188" s="89"/>
      <c r="F188" s="89"/>
    </row>
    <row r="189" spans="1:6" ht="60" customHeight="1">
      <c r="A189" s="107" t="s">
        <v>309</v>
      </c>
      <c r="B189" s="107" t="s">
        <v>413</v>
      </c>
      <c r="C189" s="86"/>
      <c r="D189" s="98"/>
      <c r="E189" s="115"/>
      <c r="F189" s="100"/>
    </row>
    <row r="190" spans="1:6">
      <c r="A190" s="107"/>
      <c r="B190" s="104" t="s">
        <v>414</v>
      </c>
      <c r="C190" s="86" t="s">
        <v>410</v>
      </c>
      <c r="D190" s="102">
        <v>1</v>
      </c>
      <c r="E190" s="89"/>
      <c r="F190" s="89">
        <f>D190*E190</f>
        <v>0</v>
      </c>
    </row>
    <row r="191" spans="1:6">
      <c r="A191" s="107"/>
      <c r="B191" s="104"/>
      <c r="C191" s="86"/>
      <c r="D191" s="102"/>
      <c r="E191" s="89"/>
      <c r="F191" s="89"/>
    </row>
    <row r="192" spans="1:6" ht="63.75">
      <c r="A192" s="107" t="s">
        <v>339</v>
      </c>
      <c r="B192" s="107" t="s">
        <v>415</v>
      </c>
      <c r="C192" s="86"/>
      <c r="D192" s="98"/>
      <c r="E192" s="115"/>
      <c r="F192" s="100"/>
    </row>
    <row r="193" spans="1:6">
      <c r="A193" s="107"/>
      <c r="B193" s="104" t="s">
        <v>416</v>
      </c>
      <c r="C193" s="86" t="s">
        <v>410</v>
      </c>
      <c r="D193" s="102">
        <v>1</v>
      </c>
      <c r="E193" s="89"/>
      <c r="F193" s="89">
        <f>D193*E193</f>
        <v>0</v>
      </c>
    </row>
    <row r="194" spans="1:6">
      <c r="A194" s="107"/>
      <c r="B194" s="104"/>
      <c r="C194" s="86"/>
      <c r="D194" s="102"/>
      <c r="E194" s="89"/>
      <c r="F194" s="89"/>
    </row>
    <row r="195" spans="1:6" ht="51">
      <c r="A195" s="107" t="s">
        <v>342</v>
      </c>
      <c r="B195" s="107" t="s">
        <v>417</v>
      </c>
      <c r="C195" s="86"/>
      <c r="D195" s="98"/>
      <c r="E195" s="115"/>
      <c r="F195" s="100"/>
    </row>
    <row r="196" spans="1:6">
      <c r="A196" s="107"/>
      <c r="B196" s="104" t="s">
        <v>418</v>
      </c>
      <c r="C196" s="86" t="s">
        <v>410</v>
      </c>
      <c r="D196" s="102">
        <v>1</v>
      </c>
      <c r="E196" s="89"/>
      <c r="F196" s="89">
        <f>D196*E196</f>
        <v>0</v>
      </c>
    </row>
    <row r="197" spans="1:6">
      <c r="A197" s="107"/>
      <c r="B197" s="107"/>
      <c r="C197" s="86"/>
      <c r="D197" s="98"/>
      <c r="E197" s="115"/>
      <c r="F197" s="100"/>
    </row>
    <row r="198" spans="1:6" ht="38.25">
      <c r="A198" s="107" t="s">
        <v>318</v>
      </c>
      <c r="B198" s="107" t="s">
        <v>419</v>
      </c>
      <c r="C198" s="86"/>
      <c r="D198" s="98"/>
      <c r="E198" s="115"/>
      <c r="F198" s="100"/>
    </row>
    <row r="199" spans="1:6">
      <c r="A199" s="107"/>
      <c r="B199" s="104" t="s">
        <v>420</v>
      </c>
      <c r="C199" s="86" t="s">
        <v>410</v>
      </c>
      <c r="D199" s="102">
        <v>2</v>
      </c>
      <c r="E199" s="89"/>
      <c r="F199" s="89">
        <f>D199*E199</f>
        <v>0</v>
      </c>
    </row>
    <row r="200" spans="1:6">
      <c r="A200" s="107"/>
      <c r="B200" s="104" t="s">
        <v>421</v>
      </c>
      <c r="C200" s="86" t="s">
        <v>410</v>
      </c>
      <c r="D200" s="102">
        <v>1</v>
      </c>
      <c r="E200" s="89"/>
      <c r="F200" s="89">
        <f>D200*E200</f>
        <v>0</v>
      </c>
    </row>
    <row r="201" spans="1:6">
      <c r="A201" s="107"/>
      <c r="B201" s="107"/>
      <c r="C201" s="86"/>
      <c r="D201" s="98"/>
      <c r="E201" s="115"/>
      <c r="F201" s="100"/>
    </row>
    <row r="202" spans="1:6" ht="38.25">
      <c r="A202" s="107" t="s">
        <v>320</v>
      </c>
      <c r="B202" s="107" t="s">
        <v>422</v>
      </c>
      <c r="C202" s="86"/>
      <c r="D202" s="98"/>
      <c r="E202" s="115"/>
      <c r="F202" s="100"/>
    </row>
    <row r="203" spans="1:6">
      <c r="A203" s="107"/>
      <c r="B203" s="104" t="s">
        <v>423</v>
      </c>
      <c r="C203" s="86" t="s">
        <v>410</v>
      </c>
      <c r="D203" s="102">
        <v>1</v>
      </c>
      <c r="E203" s="89"/>
      <c r="F203" s="89">
        <f>D203*E203</f>
        <v>0</v>
      </c>
    </row>
    <row r="204" spans="1:6">
      <c r="A204" s="107"/>
      <c r="B204" s="104"/>
      <c r="C204" s="86"/>
      <c r="D204" s="102"/>
      <c r="E204" s="89"/>
      <c r="F204" s="89"/>
    </row>
    <row r="205" spans="1:6" ht="38.25">
      <c r="A205" s="107" t="s">
        <v>321</v>
      </c>
      <c r="B205" s="107" t="s">
        <v>419</v>
      </c>
      <c r="C205" s="86"/>
      <c r="D205" s="98"/>
      <c r="E205" s="115"/>
      <c r="F205" s="100"/>
    </row>
    <row r="206" spans="1:6">
      <c r="A206" s="107"/>
      <c r="B206" s="104" t="s">
        <v>424</v>
      </c>
      <c r="C206" s="86" t="s">
        <v>410</v>
      </c>
      <c r="D206" s="102">
        <v>2</v>
      </c>
      <c r="E206" s="89"/>
      <c r="F206" s="89">
        <f>D206*E206</f>
        <v>0</v>
      </c>
    </row>
    <row r="207" spans="1:6">
      <c r="A207" s="107"/>
      <c r="B207" s="104"/>
      <c r="C207" s="86"/>
      <c r="D207" s="102"/>
      <c r="E207" s="89"/>
      <c r="F207" s="89"/>
    </row>
    <row r="208" spans="1:6" ht="38.25">
      <c r="A208" s="107" t="s">
        <v>349</v>
      </c>
      <c r="B208" s="107" t="s">
        <v>425</v>
      </c>
      <c r="C208" s="86"/>
      <c r="D208" s="98"/>
      <c r="E208" s="115"/>
      <c r="F208" s="100"/>
    </row>
    <row r="209" spans="1:6">
      <c r="A209" s="107"/>
      <c r="B209" s="104" t="s">
        <v>426</v>
      </c>
      <c r="C209" s="86" t="s">
        <v>410</v>
      </c>
      <c r="D209" s="102">
        <v>2</v>
      </c>
      <c r="E209" s="89"/>
      <c r="F209" s="89">
        <f>D209*E209</f>
        <v>0</v>
      </c>
    </row>
    <row r="210" spans="1:6">
      <c r="A210" s="107"/>
      <c r="B210" s="104"/>
      <c r="C210" s="86"/>
      <c r="D210" s="102"/>
      <c r="E210" s="89"/>
      <c r="F210" s="89"/>
    </row>
    <row r="211" spans="1:6" ht="38.25">
      <c r="A211" s="107" t="s">
        <v>353</v>
      </c>
      <c r="B211" s="107" t="s">
        <v>425</v>
      </c>
      <c r="C211" s="86"/>
      <c r="D211" s="98"/>
      <c r="E211" s="115"/>
      <c r="F211" s="100"/>
    </row>
    <row r="212" spans="1:6">
      <c r="A212" s="107"/>
      <c r="B212" s="104" t="s">
        <v>427</v>
      </c>
      <c r="C212" s="86" t="s">
        <v>410</v>
      </c>
      <c r="D212" s="102">
        <v>1</v>
      </c>
      <c r="E212" s="89"/>
      <c r="F212" s="89">
        <f>D212*E212</f>
        <v>0</v>
      </c>
    </row>
    <row r="213" spans="1:6">
      <c r="A213" s="107"/>
      <c r="B213" s="104"/>
      <c r="C213" s="86"/>
      <c r="D213" s="102"/>
      <c r="E213" s="89"/>
      <c r="F213" s="89"/>
    </row>
    <row r="214" spans="1:6" ht="38.25">
      <c r="A214" s="107" t="s">
        <v>355</v>
      </c>
      <c r="B214" s="107" t="s">
        <v>425</v>
      </c>
      <c r="C214" s="86"/>
      <c r="D214" s="98"/>
      <c r="E214" s="115"/>
      <c r="F214" s="100"/>
    </row>
    <row r="215" spans="1:6">
      <c r="A215" s="107"/>
      <c r="B215" s="104" t="s">
        <v>428</v>
      </c>
      <c r="C215" s="86" t="s">
        <v>410</v>
      </c>
      <c r="D215" s="102">
        <v>1</v>
      </c>
      <c r="E215" s="89"/>
      <c r="F215" s="89">
        <f>D215*E215</f>
        <v>0</v>
      </c>
    </row>
    <row r="216" spans="1:6">
      <c r="A216" s="107"/>
      <c r="B216" s="104"/>
      <c r="C216" s="86"/>
      <c r="D216" s="102"/>
      <c r="E216" s="89"/>
      <c r="F216" s="89"/>
    </row>
    <row r="217" spans="1:6" ht="38.25">
      <c r="A217" s="107" t="s">
        <v>359</v>
      </c>
      <c r="B217" s="107" t="s">
        <v>425</v>
      </c>
      <c r="C217" s="86"/>
      <c r="D217" s="98"/>
      <c r="E217" s="115"/>
      <c r="F217" s="100"/>
    </row>
    <row r="218" spans="1:6">
      <c r="A218" s="107"/>
      <c r="B218" s="104" t="s">
        <v>429</v>
      </c>
      <c r="C218" s="86" t="s">
        <v>410</v>
      </c>
      <c r="D218" s="102">
        <v>1</v>
      </c>
      <c r="E218" s="89"/>
      <c r="F218" s="89">
        <f>D218*E218</f>
        <v>0</v>
      </c>
    </row>
    <row r="219" spans="1:6">
      <c r="A219" s="107"/>
      <c r="B219" s="104"/>
      <c r="C219" s="86"/>
      <c r="D219" s="102"/>
      <c r="E219" s="89"/>
      <c r="F219" s="89"/>
    </row>
    <row r="220" spans="1:6" ht="38.25">
      <c r="A220" s="107" t="s">
        <v>363</v>
      </c>
      <c r="B220" s="107" t="s">
        <v>425</v>
      </c>
      <c r="C220" s="86"/>
      <c r="D220" s="98"/>
      <c r="E220" s="115"/>
      <c r="F220" s="100"/>
    </row>
    <row r="221" spans="1:6">
      <c r="A221" s="107"/>
      <c r="B221" s="104" t="s">
        <v>430</v>
      </c>
      <c r="C221" s="86" t="s">
        <v>410</v>
      </c>
      <c r="D221" s="102">
        <v>1</v>
      </c>
      <c r="E221" s="89"/>
      <c r="F221" s="89">
        <f>D221*E221</f>
        <v>0</v>
      </c>
    </row>
    <row r="222" spans="1:6">
      <c r="A222" s="107"/>
      <c r="B222" s="104"/>
      <c r="C222" s="86"/>
      <c r="D222" s="102"/>
      <c r="E222" s="89"/>
      <c r="F222" s="89"/>
    </row>
    <row r="223" spans="1:6" ht="38.25">
      <c r="A223" s="107" t="s">
        <v>431</v>
      </c>
      <c r="B223" s="107" t="s">
        <v>425</v>
      </c>
      <c r="C223" s="86"/>
      <c r="D223" s="98"/>
      <c r="E223" s="115"/>
      <c r="F223" s="100"/>
    </row>
    <row r="224" spans="1:6">
      <c r="A224" s="107"/>
      <c r="B224" s="104" t="s">
        <v>432</v>
      </c>
      <c r="C224" s="86" t="s">
        <v>410</v>
      </c>
      <c r="D224" s="102">
        <v>1</v>
      </c>
      <c r="E224" s="89"/>
      <c r="F224" s="89">
        <f>D224*E224</f>
        <v>0</v>
      </c>
    </row>
    <row r="225" spans="1:6">
      <c r="A225" s="107"/>
      <c r="B225" s="104"/>
      <c r="C225" s="86"/>
      <c r="D225" s="102"/>
      <c r="E225" s="89"/>
      <c r="F225" s="89"/>
    </row>
    <row r="226" spans="1:6" ht="63.75">
      <c r="A226" s="107" t="s">
        <v>433</v>
      </c>
      <c r="B226" s="107" t="s">
        <v>434</v>
      </c>
      <c r="C226" s="86"/>
      <c r="D226" s="98"/>
      <c r="E226" s="115"/>
      <c r="F226" s="100"/>
    </row>
    <row r="227" spans="1:6">
      <c r="A227" s="107"/>
      <c r="B227" s="104" t="s">
        <v>435</v>
      </c>
      <c r="C227" s="86" t="s">
        <v>410</v>
      </c>
      <c r="D227" s="102">
        <v>9</v>
      </c>
      <c r="E227" s="89"/>
      <c r="F227" s="89">
        <f>D227*E227</f>
        <v>0</v>
      </c>
    </row>
    <row r="228" spans="1:6">
      <c r="A228" s="107"/>
      <c r="B228" s="104" t="s">
        <v>436</v>
      </c>
      <c r="C228" s="86" t="s">
        <v>410</v>
      </c>
      <c r="D228" s="102">
        <v>6</v>
      </c>
      <c r="E228" s="89"/>
      <c r="F228" s="89">
        <f>D228*E228</f>
        <v>0</v>
      </c>
    </row>
    <row r="229" spans="1:6">
      <c r="A229" s="107"/>
      <c r="B229" s="104"/>
      <c r="C229" s="86"/>
      <c r="D229" s="102"/>
      <c r="E229" s="89"/>
      <c r="F229" s="89"/>
    </row>
    <row r="230" spans="1:6" ht="63.75">
      <c r="A230" s="107" t="s">
        <v>437</v>
      </c>
      <c r="B230" s="107" t="s">
        <v>434</v>
      </c>
      <c r="C230" s="86"/>
      <c r="D230" s="98"/>
      <c r="E230" s="115"/>
      <c r="F230" s="100"/>
    </row>
    <row r="231" spans="1:6">
      <c r="A231" s="107"/>
      <c r="B231" s="104" t="s">
        <v>438</v>
      </c>
      <c r="C231" s="86" t="s">
        <v>410</v>
      </c>
      <c r="D231" s="102">
        <v>4</v>
      </c>
      <c r="E231" s="89"/>
      <c r="F231" s="89">
        <f>D231*E231</f>
        <v>0</v>
      </c>
    </row>
    <row r="232" spans="1:6">
      <c r="A232" s="107"/>
      <c r="B232" s="104"/>
      <c r="C232" s="86"/>
      <c r="D232" s="102"/>
      <c r="E232" s="89"/>
      <c r="F232" s="89"/>
    </row>
    <row r="233" spans="1:6" ht="63.75">
      <c r="A233" s="107" t="s">
        <v>439</v>
      </c>
      <c r="B233" s="107" t="s">
        <v>440</v>
      </c>
      <c r="C233" s="86"/>
      <c r="D233" s="98"/>
      <c r="E233" s="115"/>
      <c r="F233" s="100"/>
    </row>
    <row r="234" spans="1:6">
      <c r="A234" s="107"/>
      <c r="B234" s="104" t="s">
        <v>441</v>
      </c>
      <c r="C234" s="86" t="s">
        <v>410</v>
      </c>
      <c r="D234" s="102">
        <v>1</v>
      </c>
      <c r="E234" s="89"/>
      <c r="F234" s="89">
        <f>D234*E234</f>
        <v>0</v>
      </c>
    </row>
    <row r="235" spans="1:6">
      <c r="A235" s="107"/>
      <c r="B235" s="104"/>
      <c r="C235" s="86"/>
      <c r="D235" s="102"/>
      <c r="E235" s="89"/>
      <c r="F235" s="89"/>
    </row>
    <row r="236" spans="1:6" ht="47.25" customHeight="1">
      <c r="A236" s="107" t="s">
        <v>442</v>
      </c>
      <c r="B236" s="107" t="s">
        <v>443</v>
      </c>
      <c r="C236" s="86"/>
      <c r="D236" s="98"/>
      <c r="E236" s="115"/>
      <c r="F236" s="100"/>
    </row>
    <row r="237" spans="1:6">
      <c r="A237" s="107"/>
      <c r="B237" s="104" t="s">
        <v>444</v>
      </c>
      <c r="C237" s="86" t="s">
        <v>410</v>
      </c>
      <c r="D237" s="102">
        <v>1</v>
      </c>
      <c r="E237" s="89"/>
      <c r="F237" s="89">
        <f>D237*E237</f>
        <v>0</v>
      </c>
    </row>
    <row r="238" spans="1:6">
      <c r="A238" s="107"/>
      <c r="B238" s="104"/>
      <c r="C238" s="86"/>
      <c r="D238" s="102"/>
      <c r="E238" s="89"/>
      <c r="F238" s="89"/>
    </row>
    <row r="239" spans="1:6" ht="63.75">
      <c r="A239" s="107" t="s">
        <v>445</v>
      </c>
      <c r="B239" s="107" t="s">
        <v>446</v>
      </c>
      <c r="C239" s="86"/>
      <c r="D239" s="98"/>
      <c r="E239" s="115"/>
      <c r="F239" s="100"/>
    </row>
    <row r="240" spans="1:6" ht="25.5">
      <c r="A240" s="107"/>
      <c r="B240" s="104" t="s">
        <v>447</v>
      </c>
      <c r="C240" s="86" t="s">
        <v>410</v>
      </c>
      <c r="D240" s="102">
        <v>2</v>
      </c>
      <c r="E240" s="89"/>
      <c r="F240" s="89">
        <f>D240*E240</f>
        <v>0</v>
      </c>
    </row>
    <row r="241" spans="1:6">
      <c r="A241" s="107"/>
      <c r="B241" s="104"/>
      <c r="C241" s="86"/>
      <c r="D241" s="102"/>
      <c r="E241" s="89"/>
      <c r="F241" s="89"/>
    </row>
    <row r="242" spans="1:6" ht="63.75">
      <c r="A242" s="107" t="s">
        <v>448</v>
      </c>
      <c r="B242" s="107" t="s">
        <v>446</v>
      </c>
      <c r="C242" s="86"/>
      <c r="D242" s="98"/>
      <c r="E242" s="115"/>
      <c r="F242" s="100"/>
    </row>
    <row r="243" spans="1:6" ht="25.5">
      <c r="A243" s="107"/>
      <c r="B243" s="104" t="s">
        <v>449</v>
      </c>
      <c r="C243" s="86" t="s">
        <v>410</v>
      </c>
      <c r="D243" s="102">
        <v>2</v>
      </c>
      <c r="E243" s="89"/>
      <c r="F243" s="89">
        <f>D243*E243</f>
        <v>0</v>
      </c>
    </row>
    <row r="244" spans="1:6">
      <c r="A244" s="107"/>
      <c r="B244" s="104"/>
      <c r="C244" s="86"/>
      <c r="D244" s="102"/>
      <c r="E244" s="89"/>
      <c r="F244" s="89"/>
    </row>
    <row r="245" spans="1:6" ht="63.75">
      <c r="A245" s="107" t="s">
        <v>450</v>
      </c>
      <c r="B245" s="107" t="s">
        <v>451</v>
      </c>
      <c r="C245" s="86"/>
      <c r="D245" s="98"/>
      <c r="E245" s="115"/>
      <c r="F245" s="100"/>
    </row>
    <row r="246" spans="1:6">
      <c r="A246" s="107"/>
      <c r="B246" s="104" t="s">
        <v>452</v>
      </c>
      <c r="C246" s="86" t="s">
        <v>410</v>
      </c>
      <c r="D246" s="102">
        <v>2</v>
      </c>
      <c r="E246" s="89"/>
      <c r="F246" s="89">
        <f>D246*E246</f>
        <v>0</v>
      </c>
    </row>
    <row r="247" spans="1:6">
      <c r="A247" s="107"/>
      <c r="B247" s="104"/>
      <c r="C247" s="86"/>
      <c r="D247" s="102"/>
      <c r="E247" s="89"/>
      <c r="F247" s="89"/>
    </row>
    <row r="248" spans="1:6" ht="63.75">
      <c r="A248" s="107" t="s">
        <v>453</v>
      </c>
      <c r="B248" s="107" t="s">
        <v>454</v>
      </c>
      <c r="C248" s="86"/>
      <c r="D248" s="98"/>
      <c r="E248" s="115"/>
      <c r="F248" s="100"/>
    </row>
    <row r="249" spans="1:6">
      <c r="A249" s="107"/>
      <c r="B249" s="104" t="s">
        <v>455</v>
      </c>
      <c r="C249" s="86" t="s">
        <v>410</v>
      </c>
      <c r="D249" s="102">
        <v>1</v>
      </c>
      <c r="E249" s="89"/>
      <c r="F249" s="89">
        <f>D249*E249</f>
        <v>0</v>
      </c>
    </row>
    <row r="250" spans="1:6">
      <c r="A250" s="107"/>
      <c r="B250" s="104"/>
      <c r="C250" s="86"/>
      <c r="D250" s="102"/>
      <c r="E250" s="89"/>
      <c r="F250" s="89"/>
    </row>
    <row r="251" spans="1:6" ht="51">
      <c r="A251" s="107" t="s">
        <v>456</v>
      </c>
      <c r="B251" s="107" t="s">
        <v>457</v>
      </c>
      <c r="C251" s="86"/>
      <c r="D251" s="98"/>
      <c r="E251" s="115"/>
      <c r="F251" s="100"/>
    </row>
    <row r="252" spans="1:6">
      <c r="A252" s="107"/>
      <c r="B252" s="104" t="s">
        <v>458</v>
      </c>
      <c r="C252" s="86" t="s">
        <v>410</v>
      </c>
      <c r="D252" s="102">
        <v>1</v>
      </c>
      <c r="E252" s="89"/>
      <c r="F252" s="89">
        <f>D252*E252</f>
        <v>0</v>
      </c>
    </row>
    <row r="253" spans="1:6">
      <c r="A253" s="107"/>
      <c r="B253" s="104"/>
      <c r="C253" s="86"/>
      <c r="D253" s="102"/>
      <c r="E253" s="89"/>
      <c r="F253" s="89"/>
    </row>
    <row r="254" spans="1:6" ht="63.75">
      <c r="A254" s="107" t="s">
        <v>459</v>
      </c>
      <c r="B254" s="107" t="s">
        <v>460</v>
      </c>
      <c r="C254" s="86"/>
      <c r="D254" s="98"/>
      <c r="E254" s="115"/>
      <c r="F254" s="100"/>
    </row>
    <row r="255" spans="1:6">
      <c r="A255" s="107"/>
      <c r="B255" s="104" t="s">
        <v>461</v>
      </c>
      <c r="C255" s="86" t="s">
        <v>410</v>
      </c>
      <c r="D255" s="102">
        <v>1</v>
      </c>
      <c r="E255" s="89"/>
      <c r="F255" s="89">
        <f>D255*E255</f>
        <v>0</v>
      </c>
    </row>
    <row r="256" spans="1:6">
      <c r="A256" s="107"/>
      <c r="B256" s="104"/>
      <c r="C256" s="86"/>
      <c r="D256" s="102"/>
      <c r="E256" s="89"/>
      <c r="F256" s="89"/>
    </row>
    <row r="257" spans="1:6" ht="63.75">
      <c r="A257" s="107" t="s">
        <v>462</v>
      </c>
      <c r="B257" s="107" t="s">
        <v>463</v>
      </c>
      <c r="C257" s="86"/>
      <c r="D257" s="98"/>
      <c r="E257" s="115"/>
      <c r="F257" s="100"/>
    </row>
    <row r="258" spans="1:6">
      <c r="A258" s="107"/>
      <c r="B258" s="104" t="s">
        <v>464</v>
      </c>
      <c r="C258" s="86" t="s">
        <v>410</v>
      </c>
      <c r="D258" s="102">
        <v>1</v>
      </c>
      <c r="E258" s="89"/>
      <c r="F258" s="89">
        <f>D258*E258</f>
        <v>0</v>
      </c>
    </row>
    <row r="259" spans="1:6">
      <c r="A259" s="107"/>
      <c r="B259" s="104"/>
      <c r="C259" s="86"/>
      <c r="D259" s="102"/>
      <c r="E259" s="89"/>
      <c r="F259" s="89"/>
    </row>
    <row r="260" spans="1:6" ht="76.5">
      <c r="A260" s="107" t="s">
        <v>465</v>
      </c>
      <c r="B260" s="107" t="s">
        <v>466</v>
      </c>
      <c r="C260" s="86"/>
      <c r="D260" s="98"/>
      <c r="E260" s="115"/>
      <c r="F260" s="100"/>
    </row>
    <row r="261" spans="1:6">
      <c r="A261" s="107"/>
      <c r="B261" s="104" t="s">
        <v>467</v>
      </c>
      <c r="C261" s="86" t="s">
        <v>410</v>
      </c>
      <c r="D261" s="102">
        <v>1</v>
      </c>
      <c r="E261" s="89"/>
      <c r="F261" s="89">
        <f>D261*E261</f>
        <v>0</v>
      </c>
    </row>
    <row r="262" spans="1:6">
      <c r="A262" s="107"/>
      <c r="B262" s="104"/>
      <c r="C262" s="86"/>
      <c r="D262" s="102"/>
      <c r="E262" s="89"/>
      <c r="F262" s="89"/>
    </row>
    <row r="263" spans="1:6" ht="38.25">
      <c r="A263" s="107" t="s">
        <v>468</v>
      </c>
      <c r="B263" s="107" t="s">
        <v>469</v>
      </c>
      <c r="C263" s="86"/>
      <c r="D263" s="98"/>
      <c r="E263" s="115"/>
      <c r="F263" s="100"/>
    </row>
    <row r="264" spans="1:6">
      <c r="A264" s="107"/>
      <c r="B264" s="104" t="s">
        <v>470</v>
      </c>
      <c r="C264" s="86" t="s">
        <v>410</v>
      </c>
      <c r="D264" s="102">
        <v>1</v>
      </c>
      <c r="E264" s="89"/>
      <c r="F264" s="89">
        <f>D264*E264</f>
        <v>0</v>
      </c>
    </row>
    <row r="265" spans="1:6">
      <c r="A265" s="107"/>
      <c r="B265" s="104"/>
      <c r="C265" s="86"/>
      <c r="D265" s="102"/>
      <c r="E265" s="89"/>
      <c r="F265" s="89"/>
    </row>
    <row r="266" spans="1:6" ht="38.25">
      <c r="A266" s="107" t="s">
        <v>471</v>
      </c>
      <c r="B266" s="107" t="s">
        <v>472</v>
      </c>
      <c r="C266" s="86"/>
      <c r="D266" s="98"/>
      <c r="E266" s="115"/>
      <c r="F266" s="100"/>
    </row>
    <row r="267" spans="1:6">
      <c r="A267" s="107"/>
      <c r="B267" s="104" t="s">
        <v>473</v>
      </c>
      <c r="C267" s="86" t="s">
        <v>410</v>
      </c>
      <c r="D267" s="102">
        <v>1</v>
      </c>
      <c r="E267" s="89"/>
      <c r="F267" s="89">
        <f>D267*E267</f>
        <v>0</v>
      </c>
    </row>
    <row r="268" spans="1:6">
      <c r="A268" s="107"/>
      <c r="B268" s="104"/>
      <c r="C268" s="86"/>
      <c r="D268" s="102"/>
      <c r="E268" s="89"/>
      <c r="F268" s="89"/>
    </row>
    <row r="269" spans="1:6" ht="38.25">
      <c r="A269" s="107" t="s">
        <v>474</v>
      </c>
      <c r="B269" s="107" t="s">
        <v>475</v>
      </c>
      <c r="C269" s="86"/>
      <c r="D269" s="98"/>
      <c r="E269" s="115"/>
      <c r="F269" s="100"/>
    </row>
    <row r="270" spans="1:6">
      <c r="A270" s="107"/>
      <c r="B270" s="104" t="s">
        <v>476</v>
      </c>
      <c r="C270" s="86" t="s">
        <v>410</v>
      </c>
      <c r="D270" s="102">
        <v>7</v>
      </c>
      <c r="E270" s="89"/>
      <c r="F270" s="89">
        <f>D270*E270</f>
        <v>0</v>
      </c>
    </row>
    <row r="271" spans="1:6">
      <c r="A271" s="107"/>
      <c r="B271" s="104"/>
      <c r="C271" s="86"/>
      <c r="D271" s="102"/>
      <c r="E271" s="89"/>
      <c r="F271" s="89"/>
    </row>
    <row r="272" spans="1:6" ht="38.25">
      <c r="A272" s="107" t="s">
        <v>477</v>
      </c>
      <c r="B272" s="107" t="s">
        <v>475</v>
      </c>
      <c r="C272" s="86"/>
      <c r="D272" s="98"/>
      <c r="E272" s="115"/>
      <c r="F272" s="100"/>
    </row>
    <row r="273" spans="1:6">
      <c r="A273" s="107"/>
      <c r="B273" s="104" t="s">
        <v>478</v>
      </c>
      <c r="C273" s="86" t="s">
        <v>410</v>
      </c>
      <c r="D273" s="102">
        <v>1</v>
      </c>
      <c r="E273" s="89"/>
      <c r="F273" s="89">
        <f>D273*E273</f>
        <v>0</v>
      </c>
    </row>
    <row r="274" spans="1:6">
      <c r="A274" s="107"/>
      <c r="B274" s="104"/>
      <c r="C274" s="86"/>
      <c r="D274" s="102"/>
      <c r="E274" s="89"/>
      <c r="F274" s="89"/>
    </row>
    <row r="275" spans="1:6" ht="63.75">
      <c r="A275" s="107" t="s">
        <v>479</v>
      </c>
      <c r="B275" s="107" t="s">
        <v>480</v>
      </c>
      <c r="C275" s="86"/>
      <c r="D275" s="98"/>
      <c r="E275" s="115"/>
      <c r="F275" s="100"/>
    </row>
    <row r="276" spans="1:6">
      <c r="A276" s="107"/>
      <c r="B276" s="104" t="s">
        <v>481</v>
      </c>
      <c r="C276" s="86" t="s">
        <v>410</v>
      </c>
      <c r="D276" s="102">
        <v>1</v>
      </c>
      <c r="E276" s="89"/>
      <c r="F276" s="89">
        <f>D276*E276</f>
        <v>0</v>
      </c>
    </row>
    <row r="277" spans="1:6">
      <c r="A277" s="107"/>
      <c r="B277" s="104"/>
      <c r="C277" s="86"/>
      <c r="D277" s="102"/>
      <c r="E277" s="89"/>
      <c r="F277" s="89"/>
    </row>
    <row r="278" spans="1:6" ht="76.5">
      <c r="A278" s="107" t="s">
        <v>482</v>
      </c>
      <c r="B278" s="107" t="s">
        <v>483</v>
      </c>
      <c r="C278" s="86"/>
      <c r="D278" s="98"/>
      <c r="E278" s="115"/>
      <c r="F278" s="100"/>
    </row>
    <row r="279" spans="1:6">
      <c r="A279" s="107"/>
      <c r="B279" s="104" t="s">
        <v>484</v>
      </c>
      <c r="C279" s="86" t="s">
        <v>410</v>
      </c>
      <c r="D279" s="102">
        <v>18</v>
      </c>
      <c r="E279" s="89"/>
      <c r="F279" s="89">
        <f>D279*E279</f>
        <v>0</v>
      </c>
    </row>
    <row r="280" spans="1:6">
      <c r="A280" s="107"/>
      <c r="B280" s="104"/>
      <c r="C280" s="86"/>
      <c r="D280" s="102"/>
      <c r="E280" s="89"/>
      <c r="F280" s="89"/>
    </row>
    <row r="281" spans="1:6" ht="14.25" customHeight="1">
      <c r="A281" s="119"/>
      <c r="B281" s="110" t="s">
        <v>485</v>
      </c>
      <c r="C281" s="111"/>
      <c r="D281" s="120"/>
      <c r="E281" s="121"/>
      <c r="F281" s="122">
        <f>SUM(F183:F280)</f>
        <v>0</v>
      </c>
    </row>
    <row r="282" spans="1:6">
      <c r="A282" s="84"/>
      <c r="B282" s="84"/>
      <c r="C282" s="86"/>
      <c r="D282" s="87"/>
      <c r="E282" s="88"/>
      <c r="F282" s="129"/>
    </row>
    <row r="283" spans="1:6">
      <c r="A283" s="85" t="s">
        <v>486</v>
      </c>
      <c r="B283" s="85" t="s">
        <v>487</v>
      </c>
      <c r="C283" s="86"/>
      <c r="D283" s="87"/>
      <c r="E283" s="88"/>
      <c r="F283" s="129"/>
    </row>
    <row r="284" spans="1:6">
      <c r="A284" s="84"/>
      <c r="B284" s="84"/>
      <c r="C284" s="86"/>
      <c r="D284" s="87"/>
      <c r="E284" s="88"/>
      <c r="F284" s="129"/>
    </row>
    <row r="285" spans="1:6" ht="76.5">
      <c r="A285" s="84" t="s">
        <v>300</v>
      </c>
      <c r="B285" s="107" t="s">
        <v>488</v>
      </c>
      <c r="C285" s="86"/>
      <c r="D285" s="87"/>
      <c r="E285" s="88"/>
      <c r="F285" s="129"/>
    </row>
    <row r="286" spans="1:6" ht="25.5">
      <c r="A286" s="84"/>
      <c r="B286" s="107" t="s">
        <v>489</v>
      </c>
      <c r="C286" s="86"/>
      <c r="D286" s="87"/>
      <c r="E286" s="88"/>
      <c r="F286" s="129"/>
    </row>
    <row r="287" spans="1:6">
      <c r="A287" s="84"/>
      <c r="B287" s="107" t="s">
        <v>490</v>
      </c>
      <c r="C287" s="86"/>
      <c r="D287" s="87"/>
      <c r="E287" s="88"/>
      <c r="F287" s="129"/>
    </row>
    <row r="288" spans="1:6">
      <c r="A288" s="84"/>
      <c r="B288" s="107" t="s">
        <v>491</v>
      </c>
      <c r="C288" s="86"/>
      <c r="D288" s="87"/>
      <c r="E288" s="88"/>
      <c r="F288" s="129"/>
    </row>
    <row r="289" spans="1:7" ht="38.25">
      <c r="A289" s="84"/>
      <c r="B289" s="107" t="s">
        <v>492</v>
      </c>
      <c r="C289" s="84"/>
      <c r="D289" s="86"/>
      <c r="E289" s="87"/>
      <c r="F289" s="88"/>
      <c r="G289" s="129"/>
    </row>
    <row r="290" spans="1:7">
      <c r="A290" s="84"/>
      <c r="B290" s="107" t="s">
        <v>493</v>
      </c>
      <c r="C290" s="84"/>
      <c r="D290" s="86"/>
      <c r="E290" s="87"/>
      <c r="F290" s="88"/>
      <c r="G290" s="129"/>
    </row>
    <row r="291" spans="1:7">
      <c r="A291" s="84"/>
      <c r="B291" s="107" t="s">
        <v>494</v>
      </c>
      <c r="C291" s="84"/>
      <c r="D291" s="86"/>
      <c r="E291" s="87"/>
      <c r="F291" s="88"/>
      <c r="G291" s="129"/>
    </row>
    <row r="292" spans="1:7" ht="38.25">
      <c r="A292" s="84"/>
      <c r="B292" s="107" t="s">
        <v>495</v>
      </c>
      <c r="C292" s="84"/>
      <c r="D292" s="86"/>
      <c r="E292" s="87"/>
      <c r="F292" s="88"/>
      <c r="G292" s="129"/>
    </row>
    <row r="293" spans="1:7">
      <c r="A293" s="84"/>
      <c r="B293" s="107" t="s">
        <v>496</v>
      </c>
      <c r="C293" s="84"/>
      <c r="D293" s="86"/>
      <c r="E293" s="87"/>
      <c r="F293" s="88"/>
      <c r="G293" s="129"/>
    </row>
    <row r="294" spans="1:7">
      <c r="A294" s="139"/>
      <c r="B294" s="107" t="s">
        <v>497</v>
      </c>
      <c r="C294" s="140"/>
      <c r="D294" s="97"/>
      <c r="E294" s="98"/>
      <c r="F294" s="105"/>
      <c r="G294" s="100"/>
    </row>
    <row r="295" spans="1:7" ht="102">
      <c r="A295" s="78"/>
      <c r="B295" s="107" t="s">
        <v>498</v>
      </c>
      <c r="C295" s="97"/>
      <c r="D295" s="98"/>
      <c r="E295" s="105"/>
      <c r="F295" s="100"/>
    </row>
    <row r="296" spans="1:7">
      <c r="A296" s="78"/>
      <c r="B296" s="141"/>
      <c r="C296" s="97" t="s">
        <v>499</v>
      </c>
      <c r="D296" s="102">
        <v>1</v>
      </c>
      <c r="E296" s="89"/>
      <c r="F296" s="89">
        <f>D296*E296</f>
        <v>0</v>
      </c>
    </row>
    <row r="297" spans="1:7">
      <c r="A297" s="78"/>
      <c r="B297" s="141"/>
      <c r="C297" s="97"/>
      <c r="D297" s="102"/>
      <c r="E297" s="89"/>
      <c r="F297" s="89"/>
    </row>
    <row r="298" spans="1:7" ht="25.5">
      <c r="A298" s="78" t="s">
        <v>304</v>
      </c>
      <c r="B298" s="107" t="s">
        <v>500</v>
      </c>
      <c r="C298" s="97"/>
      <c r="D298" s="102"/>
      <c r="E298" s="89"/>
      <c r="F298" s="89"/>
    </row>
    <row r="299" spans="1:7" ht="90">
      <c r="A299" s="78"/>
      <c r="B299" s="107" t="s">
        <v>899</v>
      </c>
      <c r="C299" s="97"/>
      <c r="D299" s="102"/>
      <c r="E299" s="89"/>
      <c r="F299" s="89"/>
    </row>
    <row r="300" spans="1:7">
      <c r="A300" s="78"/>
      <c r="B300" s="141"/>
      <c r="C300" s="97" t="s">
        <v>3</v>
      </c>
      <c r="D300" s="102">
        <v>1</v>
      </c>
      <c r="E300" s="89"/>
      <c r="F300" s="89">
        <f>D300*E300</f>
        <v>0</v>
      </c>
    </row>
    <row r="301" spans="1:7">
      <c r="A301" s="78"/>
      <c r="B301" s="141"/>
      <c r="C301" s="97"/>
      <c r="D301" s="102"/>
      <c r="E301" s="89"/>
      <c r="F301" s="89"/>
    </row>
    <row r="302" spans="1:7" ht="114.75">
      <c r="A302" s="78" t="s">
        <v>309</v>
      </c>
      <c r="B302" s="107" t="s">
        <v>900</v>
      </c>
      <c r="C302" s="97"/>
      <c r="D302" s="102"/>
      <c r="E302" s="89"/>
      <c r="F302" s="89"/>
    </row>
    <row r="303" spans="1:7">
      <c r="A303" s="78"/>
      <c r="B303" s="141"/>
      <c r="C303" s="97" t="s">
        <v>3</v>
      </c>
      <c r="D303" s="102">
        <v>1</v>
      </c>
      <c r="E303" s="89"/>
      <c r="F303" s="89">
        <f>D303*E303</f>
        <v>0</v>
      </c>
    </row>
    <row r="304" spans="1:7">
      <c r="A304" s="78"/>
      <c r="B304" s="141"/>
      <c r="C304" s="97"/>
      <c r="D304" s="102"/>
      <c r="E304" s="89"/>
      <c r="F304" s="89"/>
    </row>
    <row r="305" spans="1:6">
      <c r="A305" s="119"/>
      <c r="B305" s="110" t="s">
        <v>501</v>
      </c>
      <c r="C305" s="110"/>
      <c r="D305" s="110"/>
      <c r="E305" s="110"/>
      <c r="F305" s="122">
        <f>SUM(F296:F303)</f>
        <v>0</v>
      </c>
    </row>
    <row r="306" spans="1:6" ht="135" customHeight="1">
      <c r="A306" s="78"/>
      <c r="B306" s="141"/>
      <c r="C306" s="97"/>
      <c r="D306" s="98"/>
      <c r="E306" s="105"/>
      <c r="F306" s="100"/>
    </row>
    <row r="307" spans="1:6">
      <c r="A307" s="142"/>
      <c r="B307" s="382" t="s">
        <v>502</v>
      </c>
      <c r="C307" s="382"/>
      <c r="D307" s="382"/>
      <c r="E307" s="105"/>
      <c r="F307" s="100"/>
    </row>
    <row r="308" spans="1:6">
      <c r="A308" s="142"/>
      <c r="B308" s="143"/>
      <c r="C308" s="97"/>
      <c r="D308" s="98"/>
      <c r="E308" s="105"/>
      <c r="F308" s="100"/>
    </row>
    <row r="309" spans="1:6">
      <c r="A309" s="85" t="s">
        <v>296</v>
      </c>
      <c r="B309" s="85" t="s">
        <v>297</v>
      </c>
      <c r="C309" s="97"/>
      <c r="D309" s="98"/>
      <c r="E309" s="105"/>
      <c r="F309" s="144">
        <f>F45</f>
        <v>0</v>
      </c>
    </row>
    <row r="310" spans="1:6" ht="14.25" customHeight="1">
      <c r="A310" s="85" t="s">
        <v>323</v>
      </c>
      <c r="B310" s="85" t="s">
        <v>324</v>
      </c>
      <c r="F310" s="129">
        <f>F53</f>
        <v>0</v>
      </c>
    </row>
    <row r="311" spans="1:6">
      <c r="A311" s="85" t="s">
        <v>328</v>
      </c>
      <c r="B311" s="85" t="s">
        <v>329</v>
      </c>
      <c r="C311" s="97"/>
      <c r="D311" s="98"/>
      <c r="E311" s="105"/>
      <c r="F311" s="144">
        <f>F115</f>
        <v>0</v>
      </c>
    </row>
    <row r="312" spans="1:6">
      <c r="A312" s="85" t="s">
        <v>366</v>
      </c>
      <c r="B312" s="85" t="s">
        <v>367</v>
      </c>
      <c r="C312" s="97"/>
      <c r="D312" s="98"/>
      <c r="E312" s="105"/>
      <c r="F312" s="144">
        <f>F149</f>
        <v>0</v>
      </c>
    </row>
    <row r="313" spans="1:6">
      <c r="A313" s="85" t="s">
        <v>388</v>
      </c>
      <c r="B313" s="85" t="s">
        <v>389</v>
      </c>
      <c r="C313" s="97"/>
      <c r="D313" s="98"/>
      <c r="E313" s="105"/>
      <c r="F313" s="144">
        <f>F167</f>
        <v>0</v>
      </c>
    </row>
    <row r="314" spans="1:6">
      <c r="A314" s="85" t="s">
        <v>398</v>
      </c>
      <c r="B314" s="85" t="s">
        <v>399</v>
      </c>
      <c r="C314" s="97"/>
      <c r="D314" s="98"/>
      <c r="E314" s="105"/>
      <c r="F314" s="144">
        <f>F281</f>
        <v>0</v>
      </c>
    </row>
    <row r="315" spans="1:6">
      <c r="A315" s="85" t="s">
        <v>486</v>
      </c>
      <c r="B315" s="85" t="s">
        <v>487</v>
      </c>
      <c r="C315" s="97"/>
      <c r="D315" s="98"/>
      <c r="E315" s="105"/>
      <c r="F315" s="144">
        <f>F305</f>
        <v>0</v>
      </c>
    </row>
    <row r="316" spans="1:6">
      <c r="A316" s="85"/>
      <c r="B316" s="140"/>
      <c r="C316" s="97"/>
      <c r="D316" s="98"/>
      <c r="E316" s="105"/>
      <c r="F316" s="144"/>
    </row>
    <row r="317" spans="1:6">
      <c r="A317" s="147"/>
      <c r="B317" s="377" t="s">
        <v>503</v>
      </c>
      <c r="C317" s="377"/>
      <c r="D317" s="377"/>
      <c r="E317" s="148"/>
      <c r="F317" s="149">
        <f>SUM(F307:F316)</f>
        <v>0</v>
      </c>
    </row>
    <row r="318" spans="1:6">
      <c r="A318" s="150"/>
      <c r="B318" s="151"/>
      <c r="C318" s="152"/>
      <c r="D318" s="98"/>
      <c r="E318" s="105"/>
      <c r="F318" s="100"/>
    </row>
    <row r="319" spans="1:6">
      <c r="A319" s="150"/>
      <c r="B319" s="153" t="s">
        <v>504</v>
      </c>
      <c r="C319" s="152"/>
      <c r="D319" s="98"/>
      <c r="E319" s="105"/>
      <c r="F319" s="144">
        <f>F317*0.25</f>
        <v>0</v>
      </c>
    </row>
    <row r="320" spans="1:6">
      <c r="A320" s="150"/>
      <c r="B320" s="154"/>
      <c r="C320" s="152"/>
      <c r="D320" s="98"/>
      <c r="E320" s="105"/>
      <c r="F320" s="100"/>
    </row>
    <row r="321" spans="1:6">
      <c r="A321" s="150"/>
      <c r="B321" s="153" t="s">
        <v>505</v>
      </c>
      <c r="C321" s="152"/>
      <c r="D321" s="98"/>
      <c r="E321" s="105"/>
      <c r="F321" s="144">
        <f>F319+F317</f>
        <v>0</v>
      </c>
    </row>
    <row r="322" spans="1:6">
      <c r="F322" s="144"/>
    </row>
    <row r="323" spans="1:6">
      <c r="F323" s="144"/>
    </row>
    <row r="324" spans="1:6">
      <c r="E324" s="378"/>
      <c r="F324" s="378"/>
    </row>
    <row r="325" spans="1:6">
      <c r="E325" s="100"/>
      <c r="F325" s="100"/>
    </row>
    <row r="327" spans="1:6" ht="16.5" customHeight="1"/>
    <row r="328" spans="1:6" ht="16.5" customHeight="1"/>
    <row r="329" spans="1:6" ht="18.75" customHeight="1"/>
  </sheetData>
  <mergeCells count="8">
    <mergeCell ref="B317:D317"/>
    <mergeCell ref="E324:F324"/>
    <mergeCell ref="B1:F1"/>
    <mergeCell ref="A127:A128"/>
    <mergeCell ref="C127:C128"/>
    <mergeCell ref="A137:A138"/>
    <mergeCell ref="C155:C156"/>
    <mergeCell ref="B307:D307"/>
  </mergeCells>
  <pageMargins left="0.7" right="0.7" top="0.75" bottom="0.75" header="0.3" footer="0.3"/>
  <pageSetup paperSize="9" orientation="portrait" r:id="rId1"/>
  <headerFooter>
    <oddHeader>&amp;C&amp;"Frutiger CE Light,Regular"&amp;9&amp;K00-027REKONSTRUKCIJA DJEČJEG VRTIĆA "KRIJESNICA"
ENERGETSKA OBNOVA ZGRADE</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510"/>
  <sheetViews>
    <sheetView showZeros="0" view="pageBreakPreview" topLeftCell="A482" zoomScaleSheetLayoutView="100" zoomScalePageLayoutView="115" workbookViewId="0">
      <selection activeCell="K497" sqref="K497"/>
    </sheetView>
  </sheetViews>
  <sheetFormatPr defaultRowHeight="12.75"/>
  <cols>
    <col min="1" max="1" width="3.5703125" customWidth="1"/>
    <col min="2" max="2" width="1.28515625" customWidth="1"/>
    <col min="3" max="3" width="2" customWidth="1"/>
    <col min="4" max="4" width="2.42578125" customWidth="1"/>
    <col min="5" max="5" width="3.42578125" customWidth="1"/>
    <col min="6" max="6" width="1.7109375" customWidth="1"/>
    <col min="7" max="7" width="1.28515625" customWidth="1"/>
    <col min="8" max="8" width="36.7109375" customWidth="1"/>
    <col min="9" max="9" width="1" customWidth="1"/>
    <col min="10" max="10" width="5.5703125" customWidth="1"/>
    <col min="11" max="11" width="7" style="404" customWidth="1"/>
    <col min="12" max="12" width="10.42578125" customWidth="1"/>
    <col min="13" max="13" width="11.140625" customWidth="1"/>
    <col min="14" max="14" width="6.85546875" customWidth="1"/>
    <col min="15" max="15" width="3.42578125" customWidth="1"/>
    <col min="16" max="16" width="3.140625" customWidth="1"/>
  </cols>
  <sheetData>
    <row r="1" spans="2:13">
      <c r="G1" s="1"/>
    </row>
    <row r="2" spans="2:13">
      <c r="G2" s="1"/>
    </row>
    <row r="3" spans="2:13">
      <c r="G3" s="1"/>
    </row>
    <row r="4" spans="2:13">
      <c r="G4" s="1"/>
    </row>
    <row r="5" spans="2:13">
      <c r="G5" s="1"/>
    </row>
    <row r="6" spans="2:13" ht="13.5" thickBot="1">
      <c r="B6" s="3"/>
      <c r="C6" s="3"/>
      <c r="D6" s="3"/>
      <c r="E6" s="3"/>
      <c r="F6" s="3"/>
      <c r="G6" s="2"/>
      <c r="H6" s="3"/>
      <c r="I6" s="3"/>
      <c r="J6" s="3"/>
      <c r="K6" s="405"/>
      <c r="L6" s="3"/>
      <c r="M6" s="3"/>
    </row>
    <row r="7" spans="2:13" ht="13.5" thickTop="1"/>
    <row r="9" spans="2:13" ht="46.5" customHeight="1">
      <c r="C9" s="19"/>
      <c r="D9" s="20"/>
      <c r="E9" s="20"/>
      <c r="F9" s="20"/>
      <c r="G9" s="20"/>
      <c r="H9" s="389" t="s">
        <v>50</v>
      </c>
      <c r="I9" s="389"/>
      <c r="J9" s="389"/>
      <c r="K9" s="389"/>
      <c r="L9" s="20"/>
      <c r="M9" s="21"/>
    </row>
    <row r="11" spans="2:13" ht="15">
      <c r="C11" s="9"/>
      <c r="D11" s="9"/>
      <c r="E11" s="9"/>
      <c r="F11" s="10"/>
      <c r="G11" s="9"/>
      <c r="H11" s="9"/>
      <c r="I11" s="9"/>
      <c r="J11" s="9"/>
      <c r="K11" s="406"/>
    </row>
    <row r="12" spans="2:13" ht="15.75">
      <c r="C12" s="387"/>
      <c r="D12" s="387"/>
      <c r="E12" s="387"/>
      <c r="F12" s="387"/>
      <c r="G12" s="13"/>
      <c r="H12" s="391" t="s">
        <v>4</v>
      </c>
      <c r="I12" s="391"/>
      <c r="J12" s="391"/>
      <c r="K12" s="391"/>
      <c r="L12" s="14"/>
      <c r="M12" s="14"/>
    </row>
    <row r="13" spans="2:13" ht="15">
      <c r="C13" s="9"/>
      <c r="D13" s="9"/>
      <c r="E13" s="9"/>
      <c r="F13" s="10"/>
      <c r="G13" s="9"/>
      <c r="H13" s="9"/>
      <c r="I13" s="9"/>
      <c r="J13" s="9"/>
      <c r="K13" s="406"/>
    </row>
    <row r="14" spans="2:13" ht="15">
      <c r="C14" s="9"/>
      <c r="D14" s="390" t="s">
        <v>6</v>
      </c>
      <c r="E14" s="390"/>
      <c r="F14" s="390"/>
      <c r="G14" s="390"/>
      <c r="H14" s="390"/>
      <c r="I14" s="390"/>
      <c r="J14" s="390"/>
      <c r="K14" s="390"/>
      <c r="L14" s="390"/>
    </row>
    <row r="15" spans="2:13" ht="168" customHeight="1">
      <c r="D15" s="390" t="s">
        <v>10</v>
      </c>
      <c r="E15" s="390"/>
      <c r="F15" s="390"/>
      <c r="G15" s="390"/>
      <c r="H15" s="390"/>
      <c r="I15" s="390"/>
      <c r="J15" s="390"/>
      <c r="K15" s="390"/>
      <c r="L15" s="390"/>
      <c r="M15" s="12"/>
    </row>
    <row r="16" spans="2:13" ht="153.75" customHeight="1">
      <c r="D16" s="390" t="s">
        <v>935</v>
      </c>
      <c r="E16" s="390"/>
      <c r="F16" s="390"/>
      <c r="G16" s="390"/>
      <c r="H16" s="390"/>
      <c r="I16" s="390"/>
      <c r="J16" s="390"/>
      <c r="K16" s="390"/>
      <c r="L16" s="390"/>
    </row>
    <row r="17" spans="3:17" ht="86.25" customHeight="1">
      <c r="D17" s="390" t="s">
        <v>76</v>
      </c>
      <c r="E17" s="390"/>
      <c r="F17" s="390"/>
      <c r="G17" s="390"/>
      <c r="H17" s="390"/>
      <c r="I17" s="390"/>
      <c r="J17" s="390"/>
      <c r="K17" s="390"/>
      <c r="L17" s="390"/>
    </row>
    <row r="18" spans="3:17">
      <c r="D18" s="390" t="s">
        <v>77</v>
      </c>
      <c r="E18" s="390"/>
      <c r="F18" s="390"/>
      <c r="G18" s="390"/>
      <c r="H18" s="390"/>
      <c r="I18" s="390"/>
      <c r="J18" s="390"/>
      <c r="K18" s="390"/>
      <c r="L18" s="390"/>
    </row>
    <row r="19" spans="3:17">
      <c r="D19" s="15"/>
      <c r="E19" s="15"/>
      <c r="F19" s="15"/>
      <c r="G19" s="15"/>
      <c r="H19" s="15"/>
      <c r="I19" s="15"/>
      <c r="J19" s="15"/>
      <c r="K19" s="407"/>
      <c r="L19" s="15"/>
    </row>
    <row r="20" spans="3:17">
      <c r="D20" s="15"/>
      <c r="E20" s="15"/>
      <c r="F20" s="15"/>
      <c r="G20" s="15"/>
      <c r="H20" s="15"/>
      <c r="I20" s="15"/>
      <c r="J20" s="15"/>
      <c r="K20" s="407"/>
      <c r="L20" s="15"/>
    </row>
    <row r="21" spans="3:17">
      <c r="C21" s="6"/>
      <c r="D21" s="7"/>
      <c r="E21" s="7"/>
      <c r="F21" s="8"/>
      <c r="H21" s="4"/>
      <c r="I21" s="6"/>
      <c r="J21" s="6"/>
    </row>
    <row r="22" spans="3:17" ht="45">
      <c r="C22" s="392" t="s">
        <v>1</v>
      </c>
      <c r="D22" s="393"/>
      <c r="E22" s="393"/>
      <c r="F22" s="394"/>
      <c r="G22" s="395" t="s">
        <v>80</v>
      </c>
      <c r="H22" s="396"/>
      <c r="I22" s="47" t="s">
        <v>2</v>
      </c>
      <c r="J22" s="48"/>
      <c r="K22" s="47" t="s">
        <v>56</v>
      </c>
      <c r="L22" s="49" t="s">
        <v>78</v>
      </c>
      <c r="M22" s="49" t="s">
        <v>79</v>
      </c>
      <c r="O22" t="s">
        <v>12</v>
      </c>
      <c r="P22" s="18"/>
      <c r="Q22" s="18" t="s">
        <v>11</v>
      </c>
    </row>
    <row r="23" spans="3:17" ht="15">
      <c r="C23" s="9"/>
      <c r="D23" s="9"/>
      <c r="E23" s="9"/>
      <c r="F23" s="10"/>
      <c r="G23" s="9"/>
      <c r="H23" s="9"/>
      <c r="I23" s="9"/>
      <c r="J23" s="9"/>
      <c r="K23" s="406"/>
    </row>
    <row r="25" spans="3:17" ht="15.75">
      <c r="C25" s="385" t="s">
        <v>5</v>
      </c>
      <c r="D25" s="385"/>
      <c r="E25" s="385"/>
      <c r="F25" s="385"/>
      <c r="G25" s="13"/>
      <c r="H25" s="391" t="s">
        <v>81</v>
      </c>
      <c r="I25" s="391"/>
      <c r="J25" s="391"/>
      <c r="K25" s="391"/>
      <c r="L25" s="14"/>
      <c r="M25" s="14"/>
    </row>
    <row r="27" spans="3:17" s="52" customFormat="1" ht="51">
      <c r="D27" s="53" t="str">
        <f t="shared" ref="D27:D64" si="0">IF(ISBLANK(O27)&lt;&gt;TRUE,$C$25,"  ")</f>
        <v>A.</v>
      </c>
      <c r="E27" s="54" t="str">
        <f>IF(ISBLANK(O27)&lt;&gt;TRUE,COUNTA($O$27:O27)&amp;".","  ")</f>
        <v>1.</v>
      </c>
      <c r="H27" s="55" t="s">
        <v>90</v>
      </c>
      <c r="J27" s="56"/>
      <c r="K27" s="408"/>
      <c r="L27" s="57"/>
      <c r="M27" s="57"/>
      <c r="O27" s="52" t="s">
        <v>0</v>
      </c>
      <c r="Q27" s="56" t="s">
        <v>13</v>
      </c>
    </row>
    <row r="28" spans="3:17" s="52" customFormat="1" ht="25.5">
      <c r="D28" s="53" t="str">
        <f t="shared" si="0"/>
        <v xml:space="preserve">  </v>
      </c>
      <c r="E28" s="54" t="str">
        <f>IF(ISBLANK(O28)&lt;&gt;TRUE,COUNTA($O$27:O28)&amp;".","  ")</f>
        <v xml:space="preserve">  </v>
      </c>
      <c r="G28" s="54" t="s">
        <v>15</v>
      </c>
      <c r="H28" s="55" t="s">
        <v>91</v>
      </c>
      <c r="J28" s="56"/>
      <c r="K28" s="39"/>
      <c r="L28" s="57"/>
      <c r="M28" s="57"/>
      <c r="Q28" s="56"/>
    </row>
    <row r="29" spans="3:17" s="52" customFormat="1" ht="38.25">
      <c r="D29" s="53" t="str">
        <f t="shared" si="0"/>
        <v xml:space="preserve">  </v>
      </c>
      <c r="E29" s="54" t="str">
        <f>IF(ISBLANK(O29)&lt;&gt;TRUE,COUNTA($O$27:O29)&amp;".","  ")</f>
        <v xml:space="preserve">  </v>
      </c>
      <c r="G29" s="54" t="s">
        <v>15</v>
      </c>
      <c r="H29" s="55" t="s">
        <v>59</v>
      </c>
      <c r="J29" s="56"/>
      <c r="K29" s="39"/>
      <c r="L29" s="57"/>
      <c r="M29" s="57"/>
      <c r="Q29" s="56"/>
    </row>
    <row r="30" spans="3:17" s="52" customFormat="1" ht="25.5">
      <c r="D30" s="53" t="str">
        <f t="shared" si="0"/>
        <v xml:space="preserve">  </v>
      </c>
      <c r="E30" s="54" t="str">
        <f>IF(ISBLANK(O30)&lt;&gt;TRUE,COUNTA($O$27:O30)&amp;".","  ")</f>
        <v xml:space="preserve">  </v>
      </c>
      <c r="G30" s="54" t="s">
        <v>15</v>
      </c>
      <c r="H30" s="55" t="s">
        <v>60</v>
      </c>
      <c r="J30" s="56"/>
      <c r="K30" s="39"/>
      <c r="L30" s="57"/>
      <c r="M30" s="57"/>
      <c r="Q30" s="56"/>
    </row>
    <row r="31" spans="3:17" s="52" customFormat="1" ht="25.5">
      <c r="D31" s="53" t="str">
        <f t="shared" si="0"/>
        <v xml:space="preserve">  </v>
      </c>
      <c r="E31" s="54" t="str">
        <f>IF(ISBLANK(O31)&lt;&gt;TRUE,COUNTA($O$27:O31)&amp;".","  ")</f>
        <v xml:space="preserve">  </v>
      </c>
      <c r="G31" s="54" t="s">
        <v>15</v>
      </c>
      <c r="H31" s="55" t="s">
        <v>61</v>
      </c>
      <c r="J31" s="56"/>
      <c r="K31" s="39"/>
      <c r="L31" s="57"/>
      <c r="M31" s="57"/>
      <c r="Q31" s="56"/>
    </row>
    <row r="32" spans="3:17" s="52" customFormat="1" ht="25.5">
      <c r="D32" s="53" t="str">
        <f t="shared" si="0"/>
        <v xml:space="preserve">  </v>
      </c>
      <c r="E32" s="54" t="str">
        <f>IF(ISBLANK(O32)&lt;&gt;TRUE,COUNTA($O$27:O32)&amp;".","  ")</f>
        <v xml:space="preserve">  </v>
      </c>
      <c r="G32" s="54" t="s">
        <v>15</v>
      </c>
      <c r="H32" s="55" t="s">
        <v>62</v>
      </c>
      <c r="J32" s="56"/>
      <c r="K32" s="39"/>
      <c r="L32" s="57"/>
      <c r="M32" s="57"/>
      <c r="Q32" s="56"/>
    </row>
    <row r="33" spans="3:17" s="52" customFormat="1" ht="25.5">
      <c r="D33" s="53" t="str">
        <f t="shared" si="0"/>
        <v xml:space="preserve">  </v>
      </c>
      <c r="E33" s="54" t="str">
        <f>IF(ISBLANK(O33)&lt;&gt;TRUE,COUNTA($O$27:O33)&amp;".","  ")</f>
        <v xml:space="preserve">  </v>
      </c>
      <c r="G33" s="54" t="s">
        <v>15</v>
      </c>
      <c r="H33" s="55" t="s">
        <v>67</v>
      </c>
      <c r="J33" s="56"/>
      <c r="K33" s="39"/>
      <c r="L33" s="57"/>
      <c r="M33" s="57"/>
      <c r="Q33" s="56"/>
    </row>
    <row r="34" spans="3:17" s="52" customFormat="1">
      <c r="D34" s="53" t="str">
        <f t="shared" si="0"/>
        <v xml:space="preserve">  </v>
      </c>
      <c r="E34" s="54" t="str">
        <f>IF(ISBLANK(O34)&lt;&gt;TRUE,COUNTA($O$27:O34)&amp;".","  ")</f>
        <v xml:space="preserve">  </v>
      </c>
      <c r="G34" s="54"/>
      <c r="H34" s="55" t="s">
        <v>63</v>
      </c>
      <c r="K34" s="408"/>
      <c r="Q34" s="56"/>
    </row>
    <row r="35" spans="3:17" s="52" customFormat="1" ht="14.25">
      <c r="D35" s="53" t="str">
        <f t="shared" si="0"/>
        <v xml:space="preserve">  </v>
      </c>
      <c r="E35" s="54" t="str">
        <f>IF(ISBLANK(O35)&lt;&gt;TRUE,COUNTA($O$27:O35)&amp;".","  ")</f>
        <v xml:space="preserve">  </v>
      </c>
      <c r="G35" s="54" t="s">
        <v>15</v>
      </c>
      <c r="H35" s="55" t="s">
        <v>64</v>
      </c>
      <c r="J35" s="56" t="s">
        <v>92</v>
      </c>
      <c r="K35" s="39">
        <v>8</v>
      </c>
      <c r="L35" s="57"/>
      <c r="M35" s="57">
        <f>L35*K35</f>
        <v>0</v>
      </c>
      <c r="Q35" s="56"/>
    </row>
    <row r="36" spans="3:17" s="52" customFormat="1" ht="14.25">
      <c r="D36" s="53" t="str">
        <f t="shared" si="0"/>
        <v xml:space="preserve">  </v>
      </c>
      <c r="E36" s="54" t="str">
        <f>IF(ISBLANK(O36)&lt;&gt;TRUE,COUNTA($O$27:O36)&amp;".","  ")</f>
        <v xml:space="preserve">  </v>
      </c>
      <c r="G36" s="54" t="s">
        <v>15</v>
      </c>
      <c r="H36" s="55" t="s">
        <v>65</v>
      </c>
      <c r="J36" s="56" t="s">
        <v>92</v>
      </c>
      <c r="K36" s="39">
        <v>5</v>
      </c>
      <c r="L36" s="57"/>
      <c r="M36" s="57">
        <f t="shared" ref="M36:M38" si="1">L36*K36</f>
        <v>0</v>
      </c>
      <c r="Q36" s="56"/>
    </row>
    <row r="37" spans="3:17" s="52" customFormat="1" ht="14.25">
      <c r="D37" s="53" t="str">
        <f t="shared" si="0"/>
        <v xml:space="preserve">  </v>
      </c>
      <c r="E37" s="54" t="str">
        <f>IF(ISBLANK(O37)&lt;&gt;TRUE,COUNTA($O$27:O37)&amp;".","  ")</f>
        <v xml:space="preserve">  </v>
      </c>
      <c r="G37" s="54" t="s">
        <v>15</v>
      </c>
      <c r="H37" s="55" t="s">
        <v>66</v>
      </c>
      <c r="J37" s="56" t="s">
        <v>92</v>
      </c>
      <c r="K37" s="39">
        <v>5</v>
      </c>
      <c r="L37" s="57"/>
      <c r="M37" s="57">
        <f t="shared" si="1"/>
        <v>0</v>
      </c>
      <c r="Q37" s="56"/>
    </row>
    <row r="38" spans="3:17" s="52" customFormat="1" ht="14.25">
      <c r="D38" s="53" t="str">
        <f t="shared" si="0"/>
        <v xml:space="preserve">  </v>
      </c>
      <c r="E38" s="54" t="str">
        <f>IF(ISBLANK(O38)&lt;&gt;TRUE,COUNTA($O$27:O38)&amp;".","  ")</f>
        <v xml:space="preserve">  </v>
      </c>
      <c r="G38" s="54" t="s">
        <v>15</v>
      </c>
      <c r="H38" s="55" t="s">
        <v>68</v>
      </c>
      <c r="J38" s="56" t="s">
        <v>92</v>
      </c>
      <c r="K38" s="39">
        <v>5</v>
      </c>
      <c r="L38" s="57"/>
      <c r="M38" s="57">
        <f t="shared" si="1"/>
        <v>0</v>
      </c>
      <c r="Q38" s="56"/>
    </row>
    <row r="39" spans="3:17">
      <c r="D39" s="50" t="str">
        <f t="shared" si="0"/>
        <v xml:space="preserve">  </v>
      </c>
      <c r="E39" s="41" t="str">
        <f>IF(ISBLANK(O39)&lt;&gt;TRUE,COUNTA($O$27:O39)&amp;".","  ")</f>
        <v xml:space="preserve">  </v>
      </c>
      <c r="F39" s="44"/>
      <c r="G39" s="44"/>
      <c r="H39" s="43"/>
      <c r="I39" s="44"/>
      <c r="J39" s="45"/>
      <c r="K39" s="409"/>
      <c r="L39" s="46"/>
      <c r="M39" s="46"/>
      <c r="Q39" s="4"/>
    </row>
    <row r="40" spans="3:17" s="52" customFormat="1" ht="89.25">
      <c r="D40" s="53" t="str">
        <f t="shared" si="0"/>
        <v>A.</v>
      </c>
      <c r="E40" s="54" t="str">
        <f>IF(ISBLANK(O40)&lt;&gt;TRUE,COUNTA($O$27:O40)&amp;".","  ")</f>
        <v>2.</v>
      </c>
      <c r="H40" s="55" t="s">
        <v>130</v>
      </c>
      <c r="J40" s="56" t="s">
        <v>19</v>
      </c>
      <c r="K40" s="408">
        <v>10</v>
      </c>
      <c r="L40" s="57"/>
      <c r="M40" s="57">
        <f>L40*K40</f>
        <v>0</v>
      </c>
      <c r="O40" s="52" t="s">
        <v>0</v>
      </c>
      <c r="Q40" s="56"/>
    </row>
    <row r="41" spans="3:17" s="52" customFormat="1">
      <c r="D41" s="53" t="str">
        <f t="shared" si="0"/>
        <v xml:space="preserve">  </v>
      </c>
      <c r="E41" s="54" t="str">
        <f>IF(ISBLANK(O41)&lt;&gt;TRUE,COUNTA($O$27:O41)&amp;".","  ")</f>
        <v xml:space="preserve">  </v>
      </c>
      <c r="H41" s="55"/>
      <c r="J41" s="56"/>
      <c r="K41" s="408"/>
      <c r="L41" s="57"/>
      <c r="M41" s="57"/>
      <c r="Q41" s="56"/>
    </row>
    <row r="42" spans="3:17" s="52" customFormat="1" ht="89.25">
      <c r="D42" s="53" t="str">
        <f t="shared" si="0"/>
        <v>A.</v>
      </c>
      <c r="E42" s="54" t="str">
        <f>IF(ISBLANK(O42)&lt;&gt;TRUE,COUNTA($O$27:O42)&amp;".","  ")</f>
        <v>3.</v>
      </c>
      <c r="H42" s="55" t="s">
        <v>74</v>
      </c>
      <c r="J42" s="56" t="s">
        <v>14</v>
      </c>
      <c r="K42" s="408">
        <v>1</v>
      </c>
      <c r="L42" s="57"/>
      <c r="M42" s="57">
        <f>L42*K42</f>
        <v>0</v>
      </c>
      <c r="O42" s="52" t="s">
        <v>20</v>
      </c>
      <c r="Q42" s="56"/>
    </row>
    <row r="43" spans="3:17" s="52" customFormat="1">
      <c r="D43" s="53" t="str">
        <f t="shared" si="0"/>
        <v xml:space="preserve">  </v>
      </c>
      <c r="E43" s="54" t="str">
        <f>IF(ISBLANK(O43)&lt;&gt;TRUE,COUNTA($O$27:O43)&amp;".","  ")</f>
        <v xml:space="preserve">  </v>
      </c>
      <c r="H43" s="55"/>
      <c r="J43" s="56"/>
      <c r="K43" s="408"/>
      <c r="L43" s="57"/>
      <c r="M43" s="57"/>
      <c r="Q43" s="56"/>
    </row>
    <row r="44" spans="3:17" s="52" customFormat="1" ht="89.25">
      <c r="D44" s="53" t="str">
        <f t="shared" si="0"/>
        <v>A.</v>
      </c>
      <c r="E44" s="54" t="str">
        <f>IF(ISBLANK(O44)&lt;&gt;TRUE,COUNTA($O$27:O44)&amp;".","  ")</f>
        <v>4.</v>
      </c>
      <c r="H44" s="55" t="s">
        <v>131</v>
      </c>
      <c r="J44" s="56" t="s">
        <v>19</v>
      </c>
      <c r="K44" s="408">
        <v>30</v>
      </c>
      <c r="L44" s="57"/>
      <c r="M44" s="57">
        <f>L44*K44</f>
        <v>0</v>
      </c>
      <c r="O44" s="52" t="s">
        <v>0</v>
      </c>
      <c r="Q44" s="56"/>
    </row>
    <row r="45" spans="3:17" s="52" customFormat="1">
      <c r="D45" s="53" t="str">
        <f t="shared" si="0"/>
        <v xml:space="preserve">  </v>
      </c>
      <c r="E45" s="54" t="str">
        <f>IF(ISBLANK(O45)&lt;&gt;TRUE,COUNTA($O$27:O45)&amp;".","  ")</f>
        <v xml:space="preserve">  </v>
      </c>
      <c r="H45" s="55"/>
      <c r="J45" s="56"/>
      <c r="K45" s="408"/>
      <c r="L45" s="57"/>
      <c r="M45" s="57"/>
      <c r="Q45" s="56"/>
    </row>
    <row r="46" spans="3:17" s="52" customFormat="1" ht="51">
      <c r="D46" s="53" t="str">
        <f t="shared" si="0"/>
        <v>A.</v>
      </c>
      <c r="E46" s="54" t="str">
        <f>IF(ISBLANK(O46)&lt;&gt;TRUE,COUNTA($O$27:O46)&amp;".","  ")</f>
        <v>5.</v>
      </c>
      <c r="H46" s="55" t="s">
        <v>132</v>
      </c>
      <c r="J46" s="56" t="s">
        <v>14</v>
      </c>
      <c r="K46" s="408">
        <v>1</v>
      </c>
      <c r="L46" s="57"/>
      <c r="M46" s="57">
        <f>L46*K46</f>
        <v>0</v>
      </c>
      <c r="O46" s="52" t="s">
        <v>20</v>
      </c>
      <c r="Q46" s="56"/>
    </row>
    <row r="47" spans="3:17">
      <c r="D47" s="50" t="str">
        <f t="shared" si="0"/>
        <v xml:space="preserve">  </v>
      </c>
      <c r="E47" s="41" t="str">
        <f>IF(ISBLANK(O47)&lt;&gt;TRUE,COUNTA($O$27:O47)&amp;".","  ")</f>
        <v xml:space="preserve">  </v>
      </c>
      <c r="F47" s="44"/>
      <c r="G47" s="41"/>
      <c r="H47" s="43"/>
      <c r="I47" s="44"/>
      <c r="J47" s="45"/>
      <c r="K47" s="409"/>
      <c r="L47" s="46"/>
      <c r="M47" s="46"/>
      <c r="Q47" s="4"/>
    </row>
    <row r="48" spans="3:17" s="52" customFormat="1" ht="25.5">
      <c r="C48" s="54"/>
      <c r="D48" s="53" t="str">
        <f t="shared" si="0"/>
        <v>A.</v>
      </c>
      <c r="E48" s="54" t="str">
        <f>IF(ISBLANK(O48)&lt;&gt;TRUE,COUNTA($O$27:O48)&amp;".","  ")</f>
        <v>6.</v>
      </c>
      <c r="H48" s="55" t="s">
        <v>93</v>
      </c>
      <c r="K48" s="408"/>
      <c r="L48" s="57"/>
      <c r="M48" s="57"/>
      <c r="O48" s="52" t="s">
        <v>0</v>
      </c>
    </row>
    <row r="49" spans="3:11" s="52" customFormat="1" ht="25.5">
      <c r="C49" s="54"/>
      <c r="D49" s="53" t="str">
        <f t="shared" ref="D49" si="2">IF(ISBLANK(O49)&lt;&gt;TRUE,$C$25,"  ")</f>
        <v xml:space="preserve">  </v>
      </c>
      <c r="E49" s="54" t="str">
        <f>IF(ISBLANK(O49)&lt;&gt;TRUE,COUNTA($O$27:O49)&amp;".","  ")</f>
        <v xml:space="preserve">  </v>
      </c>
      <c r="G49" s="54" t="s">
        <v>15</v>
      </c>
      <c r="H49" s="55" t="s">
        <v>1131</v>
      </c>
      <c r="J49" s="56"/>
      <c r="K49" s="39"/>
    </row>
    <row r="50" spans="3:11" s="52" customFormat="1" ht="25.5">
      <c r="C50" s="54"/>
      <c r="D50" s="53" t="str">
        <f t="shared" ref="D50" si="3">IF(ISBLANK(O50)&lt;&gt;TRUE,$C$25,"  ")</f>
        <v xml:space="preserve">  </v>
      </c>
      <c r="E50" s="54" t="str">
        <f>IF(ISBLANK(O50)&lt;&gt;TRUE,COUNTA($O$27:O50)&amp;".","  ")</f>
        <v xml:space="preserve">  </v>
      </c>
      <c r="G50" s="54" t="s">
        <v>15</v>
      </c>
      <c r="H50" s="55" t="s">
        <v>1132</v>
      </c>
      <c r="J50" s="56"/>
      <c r="K50" s="39"/>
    </row>
    <row r="51" spans="3:11" s="52" customFormat="1" ht="25.5">
      <c r="C51" s="54"/>
      <c r="D51" s="53" t="str">
        <f t="shared" ref="D51" si="4">IF(ISBLANK(O51)&lt;&gt;TRUE,$C$25,"  ")</f>
        <v xml:space="preserve">  </v>
      </c>
      <c r="E51" s="54" t="str">
        <f>IF(ISBLANK(O51)&lt;&gt;TRUE,COUNTA($O$27:O51)&amp;".","  ")</f>
        <v xml:space="preserve">  </v>
      </c>
      <c r="G51" s="54" t="s">
        <v>15</v>
      </c>
      <c r="H51" s="55" t="s">
        <v>1133</v>
      </c>
      <c r="J51" s="56"/>
      <c r="K51" s="39"/>
    </row>
    <row r="52" spans="3:11" s="52" customFormat="1" ht="25.5">
      <c r="C52" s="54"/>
      <c r="D52" s="53" t="str">
        <f t="shared" ref="D52" si="5">IF(ISBLANK(O52)&lt;&gt;TRUE,$C$25,"  ")</f>
        <v xml:space="preserve">  </v>
      </c>
      <c r="E52" s="54" t="str">
        <f>IF(ISBLANK(O52)&lt;&gt;TRUE,COUNTA($O$27:O52)&amp;".","  ")</f>
        <v xml:space="preserve">  </v>
      </c>
      <c r="G52" s="54" t="s">
        <v>15</v>
      </c>
      <c r="H52" s="55" t="s">
        <v>1134</v>
      </c>
      <c r="J52" s="56"/>
      <c r="K52" s="39"/>
    </row>
    <row r="53" spans="3:11" s="52" customFormat="1" ht="25.5">
      <c r="C53" s="54"/>
      <c r="D53" s="53" t="str">
        <f t="shared" ref="D53" si="6">IF(ISBLANK(O53)&lt;&gt;TRUE,$C$25,"  ")</f>
        <v xml:space="preserve">  </v>
      </c>
      <c r="E53" s="54" t="str">
        <f>IF(ISBLANK(O53)&lt;&gt;TRUE,COUNTA($O$27:O53)&amp;".","  ")</f>
        <v xml:space="preserve">  </v>
      </c>
      <c r="G53" s="54" t="s">
        <v>15</v>
      </c>
      <c r="H53" s="55" t="s">
        <v>1135</v>
      </c>
      <c r="J53" s="56"/>
      <c r="K53" s="39"/>
    </row>
    <row r="54" spans="3:11" s="52" customFormat="1" ht="25.5">
      <c r="C54" s="54"/>
      <c r="D54" s="53" t="str">
        <f t="shared" si="0"/>
        <v xml:space="preserve">  </v>
      </c>
      <c r="E54" s="54" t="str">
        <f>IF(ISBLANK(O54)&lt;&gt;TRUE,COUNTA($O$27:O54)&amp;".","  ")</f>
        <v xml:space="preserve">  </v>
      </c>
      <c r="G54" s="54" t="s">
        <v>15</v>
      </c>
      <c r="H54" s="55" t="s">
        <v>1136</v>
      </c>
      <c r="J54" s="56"/>
      <c r="K54" s="39"/>
    </row>
    <row r="55" spans="3:11" s="52" customFormat="1" ht="25.5">
      <c r="C55" s="54"/>
      <c r="D55" s="53" t="str">
        <f t="shared" si="0"/>
        <v xml:space="preserve">  </v>
      </c>
      <c r="E55" s="54" t="str">
        <f>IF(ISBLANK(O55)&lt;&gt;TRUE,COUNTA($O$27:O55)&amp;".","  ")</f>
        <v xml:space="preserve">  </v>
      </c>
      <c r="G55" s="54" t="s">
        <v>15</v>
      </c>
      <c r="H55" s="55" t="s">
        <v>1137</v>
      </c>
      <c r="J55" s="56"/>
      <c r="K55" s="39"/>
    </row>
    <row r="56" spans="3:11" s="52" customFormat="1" ht="25.5">
      <c r="C56" s="54"/>
      <c r="D56" s="53" t="str">
        <f t="shared" si="0"/>
        <v xml:space="preserve">  </v>
      </c>
      <c r="E56" s="54" t="str">
        <f>IF(ISBLANK(O56)&lt;&gt;TRUE,COUNTA($O$27:O56)&amp;".","  ")</f>
        <v xml:space="preserve">  </v>
      </c>
      <c r="G56" s="54" t="s">
        <v>15</v>
      </c>
      <c r="H56" s="55" t="s">
        <v>1138</v>
      </c>
      <c r="J56" s="56"/>
      <c r="K56" s="39"/>
    </row>
    <row r="57" spans="3:11" s="52" customFormat="1" ht="25.5">
      <c r="C57" s="54"/>
      <c r="D57" s="53" t="str">
        <f t="shared" si="0"/>
        <v xml:space="preserve">  </v>
      </c>
      <c r="E57" s="54" t="str">
        <f>IF(ISBLANK(O57)&lt;&gt;TRUE,COUNTA($O$27:O57)&amp;".","  ")</f>
        <v xml:space="preserve">  </v>
      </c>
      <c r="G57" s="54" t="s">
        <v>15</v>
      </c>
      <c r="H57" s="55" t="s">
        <v>1139</v>
      </c>
      <c r="J57" s="56"/>
      <c r="K57" s="39"/>
    </row>
    <row r="58" spans="3:11" s="52" customFormat="1" ht="25.5">
      <c r="C58" s="54"/>
      <c r="D58" s="53" t="str">
        <f t="shared" si="0"/>
        <v xml:space="preserve">  </v>
      </c>
      <c r="E58" s="54" t="str">
        <f>IF(ISBLANK(O58)&lt;&gt;TRUE,COUNTA($O$27:O58)&amp;".","  ")</f>
        <v xml:space="preserve">  </v>
      </c>
      <c r="G58" s="54" t="s">
        <v>15</v>
      </c>
      <c r="H58" s="55" t="s">
        <v>1140</v>
      </c>
      <c r="J58" s="56"/>
      <c r="K58" s="39"/>
    </row>
    <row r="59" spans="3:11" s="52" customFormat="1" ht="25.5">
      <c r="C59" s="54"/>
      <c r="D59" s="53" t="str">
        <f t="shared" si="0"/>
        <v xml:space="preserve">  </v>
      </c>
      <c r="E59" s="54" t="str">
        <f>IF(ISBLANK(O59)&lt;&gt;TRUE,COUNTA($O$27:O59)&amp;".","  ")</f>
        <v xml:space="preserve">  </v>
      </c>
      <c r="G59" s="54" t="s">
        <v>15</v>
      </c>
      <c r="H59" s="39" t="s">
        <v>1141</v>
      </c>
      <c r="J59" s="56"/>
      <c r="K59" s="39"/>
    </row>
    <row r="60" spans="3:11" s="52" customFormat="1" ht="25.5">
      <c r="C60" s="54"/>
      <c r="D60" s="53" t="str">
        <f t="shared" si="0"/>
        <v xml:space="preserve">  </v>
      </c>
      <c r="E60" s="54" t="str">
        <f>IF(ISBLANK(O60)&lt;&gt;TRUE,COUNTA($O$27:O60)&amp;".","  ")</f>
        <v xml:space="preserve">  </v>
      </c>
      <c r="G60" s="54" t="s">
        <v>15</v>
      </c>
      <c r="H60" s="39" t="s">
        <v>1142</v>
      </c>
      <c r="J60" s="56"/>
      <c r="K60" s="39"/>
    </row>
    <row r="61" spans="3:11" s="52" customFormat="1">
      <c r="C61" s="54"/>
      <c r="D61" s="53" t="str">
        <f t="shared" si="0"/>
        <v xml:space="preserve">  </v>
      </c>
      <c r="E61" s="54" t="str">
        <f>IF(ISBLANK(O61)&lt;&gt;TRUE,COUNTA($O$27:O61)&amp;".","  ")</f>
        <v xml:space="preserve">  </v>
      </c>
      <c r="G61" s="54" t="s">
        <v>15</v>
      </c>
      <c r="H61" s="39" t="s">
        <v>1143</v>
      </c>
      <c r="J61" s="56"/>
      <c r="K61" s="39"/>
    </row>
    <row r="62" spans="3:11" s="52" customFormat="1">
      <c r="C62" s="54"/>
      <c r="D62" s="53" t="str">
        <f t="shared" si="0"/>
        <v xml:space="preserve">  </v>
      </c>
      <c r="E62" s="54" t="str">
        <f>IF(ISBLANK(O62)&lt;&gt;TRUE,COUNTA($O$27:O62)&amp;".","  ")</f>
        <v xml:space="preserve">  </v>
      </c>
      <c r="G62" s="54" t="s">
        <v>15</v>
      </c>
      <c r="H62" s="39" t="s">
        <v>1144</v>
      </c>
      <c r="J62" s="56"/>
      <c r="K62" s="39"/>
    </row>
    <row r="63" spans="3:11" s="52" customFormat="1" ht="25.5">
      <c r="C63" s="54"/>
      <c r="D63" s="53" t="str">
        <f t="shared" si="0"/>
        <v xml:space="preserve">  </v>
      </c>
      <c r="E63" s="54" t="str">
        <f>IF(ISBLANK(O63)&lt;&gt;TRUE,COUNTA($O$27:O63)&amp;".","  ")</f>
        <v xml:space="preserve">  </v>
      </c>
      <c r="G63" s="54" t="s">
        <v>15</v>
      </c>
      <c r="H63" s="39" t="s">
        <v>1145</v>
      </c>
      <c r="J63" s="56"/>
      <c r="K63" s="39"/>
    </row>
    <row r="64" spans="3:11" s="52" customFormat="1" ht="63.75">
      <c r="C64" s="54"/>
      <c r="D64" s="53" t="str">
        <f t="shared" si="0"/>
        <v xml:space="preserve">  </v>
      </c>
      <c r="E64" s="54" t="str">
        <f>IF(ISBLANK(O64)&lt;&gt;TRUE,COUNTA($O$27:O64)&amp;".","  ")</f>
        <v xml:space="preserve">  </v>
      </c>
      <c r="G64" s="54" t="s">
        <v>15</v>
      </c>
      <c r="H64" s="39" t="s">
        <v>1146</v>
      </c>
      <c r="J64" s="56"/>
      <c r="K64" s="39"/>
    </row>
    <row r="65" spans="3:17" s="52" customFormat="1" ht="27" customHeight="1">
      <c r="C65" s="54"/>
      <c r="D65" s="53" t="str">
        <f t="shared" ref="D65:D84" si="7">IF(ISBLANK(O65)&lt;&gt;TRUE,$C$25,"  ")</f>
        <v xml:space="preserve">  </v>
      </c>
      <c r="E65" s="54" t="str">
        <f>IF(ISBLANK(O65)&lt;&gt;TRUE,COUNTA($O$27:O65)&amp;".","  ")</f>
        <v xml:space="preserve">  </v>
      </c>
      <c r="G65" s="54" t="s">
        <v>15</v>
      </c>
      <c r="H65" s="39" t="s">
        <v>1147</v>
      </c>
      <c r="J65" s="56"/>
      <c r="K65" s="39"/>
    </row>
    <row r="66" spans="3:17" s="52" customFormat="1">
      <c r="C66" s="54"/>
      <c r="D66" s="53" t="str">
        <f t="shared" si="7"/>
        <v xml:space="preserve">  </v>
      </c>
      <c r="E66" s="54" t="str">
        <f>IF(ISBLANK(O66)&lt;&gt;TRUE,COUNTA($O$27:O66)&amp;".","  ")</f>
        <v xml:space="preserve">  </v>
      </c>
      <c r="H66" s="55" t="s">
        <v>266</v>
      </c>
      <c r="J66" s="56" t="s">
        <v>14</v>
      </c>
      <c r="K66" s="39">
        <v>1</v>
      </c>
      <c r="L66" s="57"/>
      <c r="M66" s="57">
        <f>L66*K66</f>
        <v>0</v>
      </c>
    </row>
    <row r="67" spans="3:17">
      <c r="C67" s="5"/>
      <c r="D67" s="50" t="str">
        <f t="shared" si="7"/>
        <v xml:space="preserve">  </v>
      </c>
      <c r="E67" s="41" t="str">
        <f>IF(ISBLANK(O67)&lt;&gt;TRUE,COUNTA($O$27:O67)&amp;".","  ")</f>
        <v xml:space="preserve">  </v>
      </c>
      <c r="F67" s="44"/>
      <c r="G67" s="44"/>
      <c r="H67" s="44"/>
      <c r="I67" s="44"/>
      <c r="J67" s="44"/>
      <c r="K67" s="409"/>
      <c r="L67" s="44"/>
      <c r="M67" s="44"/>
    </row>
    <row r="68" spans="3:17" s="52" customFormat="1" ht="63.75">
      <c r="D68" s="53" t="str">
        <f>IF(ISBLANK(O68)&lt;&gt;TRUE,$C$25,"  ")</f>
        <v>A.</v>
      </c>
      <c r="E68" s="54" t="str">
        <f>IF(ISBLANK(O68)&lt;&gt;TRUE,COUNTA($O$27:O68)&amp;".","  ")</f>
        <v>7.</v>
      </c>
      <c r="H68" s="55" t="s">
        <v>89</v>
      </c>
      <c r="J68" s="56" t="s">
        <v>14</v>
      </c>
      <c r="K68" s="408">
        <v>1</v>
      </c>
      <c r="L68" s="57"/>
      <c r="M68" s="57">
        <f>L68*K68</f>
        <v>0</v>
      </c>
      <c r="O68" s="52" t="s">
        <v>0</v>
      </c>
      <c r="Q68" s="56"/>
    </row>
    <row r="69" spans="3:17">
      <c r="D69" s="50" t="str">
        <f>IF(ISBLANK(O69)&lt;&gt;TRUE,$C$25,"  ")</f>
        <v xml:space="preserve">  </v>
      </c>
      <c r="E69" s="54" t="str">
        <f>IF(ISBLANK(O69)&lt;&gt;TRUE,COUNTA($O$27:O69)&amp;".","  ")</f>
        <v xml:space="preserve">  </v>
      </c>
      <c r="F69" s="44"/>
      <c r="G69" s="44"/>
      <c r="H69" s="43"/>
      <c r="I69" s="44"/>
      <c r="J69" s="45"/>
      <c r="K69" s="409"/>
      <c r="L69" s="46"/>
      <c r="M69" s="46"/>
      <c r="Q69" s="4"/>
    </row>
    <row r="70" spans="3:17" s="52" customFormat="1" ht="153">
      <c r="C70" s="54"/>
      <c r="D70" s="53" t="str">
        <f t="shared" si="7"/>
        <v>A.</v>
      </c>
      <c r="E70" s="54" t="str">
        <f>IF(ISBLANK(O70)&lt;&gt;TRUE,COUNTA($O$27:O70)&amp;".","  ")</f>
        <v>8.</v>
      </c>
      <c r="H70" s="55" t="s">
        <v>94</v>
      </c>
      <c r="J70" s="56"/>
      <c r="K70" s="39"/>
      <c r="L70" s="57"/>
      <c r="M70" s="57"/>
      <c r="O70" s="52" t="s">
        <v>20</v>
      </c>
    </row>
    <row r="71" spans="3:17" s="52" customFormat="1" ht="38.25">
      <c r="C71" s="54"/>
      <c r="D71" s="53" t="str">
        <f t="shared" si="7"/>
        <v xml:space="preserve">  </v>
      </c>
      <c r="E71" s="54" t="str">
        <f>IF(ISBLANK(O71)&lt;&gt;TRUE,COUNTA($O$27:O71)&amp;".","  ")</f>
        <v xml:space="preserve">  </v>
      </c>
      <c r="G71" s="54" t="s">
        <v>15</v>
      </c>
      <c r="H71" s="55" t="s">
        <v>1148</v>
      </c>
      <c r="J71" s="56"/>
      <c r="K71" s="39"/>
      <c r="L71" s="57"/>
      <c r="M71" s="57"/>
    </row>
    <row r="72" spans="3:17" s="52" customFormat="1" ht="25.5">
      <c r="D72" s="53" t="str">
        <f t="shared" si="7"/>
        <v xml:space="preserve">  </v>
      </c>
      <c r="E72" s="54" t="str">
        <f>IF(ISBLANK(O72)&lt;&gt;TRUE,COUNTA($O$27:O72)&amp;".","  ")</f>
        <v xml:space="preserve">  </v>
      </c>
      <c r="G72" s="54" t="s">
        <v>15</v>
      </c>
      <c r="H72" s="55" t="s">
        <v>1133</v>
      </c>
      <c r="J72" s="56"/>
      <c r="K72" s="39"/>
      <c r="L72" s="57"/>
      <c r="M72" s="57"/>
    </row>
    <row r="73" spans="3:17" s="52" customFormat="1" ht="25.5">
      <c r="C73" s="54"/>
      <c r="D73" s="53" t="str">
        <f t="shared" si="7"/>
        <v xml:space="preserve">  </v>
      </c>
      <c r="E73" s="54" t="str">
        <f>IF(ISBLANK(O73)&lt;&gt;TRUE,COUNTA($O$27:O73)&amp;".","  ")</f>
        <v xml:space="preserve">  </v>
      </c>
      <c r="G73" s="54" t="s">
        <v>15</v>
      </c>
      <c r="H73" s="55" t="s">
        <v>1149</v>
      </c>
      <c r="J73" s="56"/>
      <c r="K73" s="39"/>
      <c r="L73" s="57"/>
      <c r="M73" s="57"/>
    </row>
    <row r="74" spans="3:17" s="52" customFormat="1" ht="25.5">
      <c r="C74" s="54"/>
      <c r="D74" s="53" t="str">
        <f t="shared" si="7"/>
        <v xml:space="preserve">  </v>
      </c>
      <c r="E74" s="54" t="str">
        <f>IF(ISBLANK(O74)&lt;&gt;TRUE,COUNTA($O$27:O74)&amp;".","  ")</f>
        <v xml:space="preserve">  </v>
      </c>
      <c r="G74" s="54" t="s">
        <v>15</v>
      </c>
      <c r="H74" s="55" t="s">
        <v>1150</v>
      </c>
      <c r="J74" s="56"/>
      <c r="K74" s="39"/>
      <c r="L74" s="57"/>
      <c r="M74" s="57"/>
      <c r="P74" s="52" t="s">
        <v>0</v>
      </c>
      <c r="Q74" s="52">
        <v>123456</v>
      </c>
    </row>
    <row r="75" spans="3:17" s="52" customFormat="1" ht="25.5">
      <c r="C75" s="54"/>
      <c r="D75" s="53" t="str">
        <f t="shared" si="7"/>
        <v xml:space="preserve">  </v>
      </c>
      <c r="E75" s="54" t="str">
        <f>IF(ISBLANK(O75)&lt;&gt;TRUE,COUNTA($O$27:O75)&amp;".","  ")</f>
        <v xml:space="preserve">  </v>
      </c>
      <c r="G75" s="54" t="s">
        <v>15</v>
      </c>
      <c r="H75" s="55" t="s">
        <v>1151</v>
      </c>
      <c r="J75" s="56"/>
      <c r="K75" s="39"/>
      <c r="L75" s="57"/>
      <c r="M75" s="57"/>
    </row>
    <row r="76" spans="3:17" s="52" customFormat="1" ht="25.5">
      <c r="C76" s="54"/>
      <c r="D76" s="53" t="str">
        <f t="shared" si="7"/>
        <v xml:space="preserve">  </v>
      </c>
      <c r="E76" s="54" t="str">
        <f>IF(ISBLANK(O76)&lt;&gt;TRUE,COUNTA($O$27:O76)&amp;".","  ")</f>
        <v xml:space="preserve">  </v>
      </c>
      <c r="G76" s="54" t="s">
        <v>15</v>
      </c>
      <c r="H76" s="39" t="s">
        <v>1152</v>
      </c>
      <c r="J76" s="56"/>
      <c r="K76" s="39"/>
      <c r="L76" s="57"/>
      <c r="M76" s="57"/>
    </row>
    <row r="77" spans="3:17" s="52" customFormat="1" ht="25.5">
      <c r="C77" s="54"/>
      <c r="D77" s="53" t="str">
        <f t="shared" si="7"/>
        <v xml:space="preserve">  </v>
      </c>
      <c r="E77" s="54" t="str">
        <f>IF(ISBLANK(O77)&lt;&gt;TRUE,COUNTA($O$27:O77)&amp;".","  ")</f>
        <v xml:space="preserve">  </v>
      </c>
      <c r="G77" s="54" t="s">
        <v>15</v>
      </c>
      <c r="H77" s="39" t="s">
        <v>1153</v>
      </c>
      <c r="J77" s="56"/>
      <c r="K77" s="39"/>
      <c r="L77" s="57"/>
      <c r="M77" s="57"/>
    </row>
    <row r="78" spans="3:17" s="52" customFormat="1">
      <c r="C78" s="54"/>
      <c r="D78" s="53" t="str">
        <f t="shared" si="7"/>
        <v xml:space="preserve">  </v>
      </c>
      <c r="E78" s="54" t="str">
        <f>IF(ISBLANK(O78)&lt;&gt;TRUE,COUNTA($O$27:O78)&amp;".","  ")</f>
        <v xml:space="preserve">  </v>
      </c>
      <c r="G78" s="54" t="s">
        <v>15</v>
      </c>
      <c r="H78" s="39" t="s">
        <v>1154</v>
      </c>
      <c r="J78" s="56"/>
      <c r="K78" s="39"/>
      <c r="L78" s="57"/>
      <c r="M78" s="57"/>
    </row>
    <row r="79" spans="3:17" s="52" customFormat="1">
      <c r="C79" s="54"/>
      <c r="D79" s="53" t="str">
        <f t="shared" si="7"/>
        <v xml:space="preserve">  </v>
      </c>
      <c r="E79" s="54" t="str">
        <f>IF(ISBLANK(O79)&lt;&gt;TRUE,COUNTA($O$27:O79)&amp;".","  ")</f>
        <v xml:space="preserve">  </v>
      </c>
      <c r="G79" s="54" t="s">
        <v>15</v>
      </c>
      <c r="H79" s="39" t="s">
        <v>43</v>
      </c>
      <c r="J79" s="56"/>
      <c r="K79" s="39"/>
    </row>
    <row r="80" spans="3:17" s="52" customFormat="1">
      <c r="C80" s="54"/>
      <c r="D80" s="53" t="str">
        <f t="shared" si="7"/>
        <v xml:space="preserve">  </v>
      </c>
      <c r="E80" s="54" t="str">
        <f>IF(ISBLANK(O80)&lt;&gt;TRUE,COUNTA($O$27:O80)&amp;".","  ")</f>
        <v xml:space="preserve">  </v>
      </c>
      <c r="H80" s="55" t="s">
        <v>95</v>
      </c>
      <c r="J80" s="56" t="s">
        <v>14</v>
      </c>
      <c r="K80" s="39">
        <v>1</v>
      </c>
      <c r="L80" s="57"/>
      <c r="M80" s="57">
        <f>L80*K80</f>
        <v>0</v>
      </c>
    </row>
    <row r="81" spans="3:15" s="52" customFormat="1">
      <c r="D81" s="53" t="str">
        <f t="shared" ref="D81:D82" si="8">IF(ISBLANK(O81)&lt;&gt;TRUE,$C$25,"  ")</f>
        <v xml:space="preserve">  </v>
      </c>
      <c r="E81" s="54" t="str">
        <f>IF(ISBLANK(O81)&lt;&gt;TRUE,COUNTA($O$27:O81)&amp;".","  ")</f>
        <v xml:space="preserve">  </v>
      </c>
      <c r="K81" s="408"/>
    </row>
    <row r="82" spans="3:15" s="52" customFormat="1" ht="51">
      <c r="C82" s="54"/>
      <c r="D82" s="53" t="str">
        <f t="shared" si="8"/>
        <v>A.</v>
      </c>
      <c r="E82" s="54" t="str">
        <f>IF(ISBLANK(O82)&lt;&gt;TRUE,COUNTA($O$27:O82)&amp;".","  ")</f>
        <v>9.</v>
      </c>
      <c r="H82" s="55" t="s">
        <v>100</v>
      </c>
      <c r="J82" s="56" t="s">
        <v>3</v>
      </c>
      <c r="K82" s="39">
        <v>1</v>
      </c>
      <c r="L82" s="57"/>
      <c r="M82" s="57">
        <f>L82*K82</f>
        <v>0</v>
      </c>
      <c r="O82" s="52" t="s">
        <v>20</v>
      </c>
    </row>
    <row r="83" spans="3:15" s="52" customFormat="1">
      <c r="D83" s="53" t="str">
        <f t="shared" si="7"/>
        <v xml:space="preserve">  </v>
      </c>
      <c r="E83" s="54" t="str">
        <f>IF(ISBLANK(O83)&lt;&gt;TRUE,COUNTA($O$27:O83)&amp;".","  ")</f>
        <v xml:space="preserve">  </v>
      </c>
      <c r="K83" s="408"/>
    </row>
    <row r="84" spans="3:15" s="52" customFormat="1" ht="51">
      <c r="C84" s="54"/>
      <c r="D84" s="53" t="str">
        <f t="shared" si="7"/>
        <v>A.</v>
      </c>
      <c r="E84" s="54" t="str">
        <f>IF(ISBLANK(O84)&lt;&gt;TRUE,COUNTA($O$27:O84)&amp;".","  ")</f>
        <v>10.</v>
      </c>
      <c r="H84" s="55" t="s">
        <v>267</v>
      </c>
      <c r="J84" s="56" t="s">
        <v>3</v>
      </c>
      <c r="K84" s="39">
        <v>1</v>
      </c>
      <c r="L84" s="57"/>
      <c r="M84" s="57">
        <f>L84*K84</f>
        <v>0</v>
      </c>
      <c r="O84" s="52" t="s">
        <v>20</v>
      </c>
    </row>
    <row r="85" spans="3:15" s="52" customFormat="1">
      <c r="C85" s="54"/>
      <c r="D85" s="53"/>
      <c r="E85" s="54"/>
      <c r="H85" s="55"/>
      <c r="J85" s="56"/>
      <c r="K85" s="39"/>
      <c r="L85" s="57"/>
      <c r="M85" s="57"/>
    </row>
    <row r="86" spans="3:15" s="52" customFormat="1" ht="78">
      <c r="C86" s="54"/>
      <c r="D86" s="53" t="str">
        <f t="shared" ref="D86" si="9">IF(ISBLANK(O86)&lt;&gt;TRUE,$C$25,"  ")</f>
        <v>A.</v>
      </c>
      <c r="E86" s="54" t="str">
        <f>IF(ISBLANK(O86)&lt;&gt;TRUE,COUNTA($O$27:O86)&amp;".","  ")</f>
        <v>11.</v>
      </c>
      <c r="H86" s="55" t="s">
        <v>99</v>
      </c>
      <c r="J86" s="56" t="s">
        <v>14</v>
      </c>
      <c r="K86" s="39">
        <v>3</v>
      </c>
      <c r="L86" s="57"/>
      <c r="M86" s="57">
        <f>L86*K86</f>
        <v>0</v>
      </c>
      <c r="O86" s="52" t="s">
        <v>20</v>
      </c>
    </row>
    <row r="87" spans="3:15" s="52" customFormat="1">
      <c r="C87" s="54"/>
      <c r="D87" s="53"/>
      <c r="E87" s="54"/>
      <c r="H87" s="55"/>
      <c r="J87" s="56"/>
      <c r="K87" s="39"/>
      <c r="L87" s="57"/>
      <c r="M87" s="57"/>
    </row>
    <row r="88" spans="3:15" s="52" customFormat="1" ht="89.25">
      <c r="D88" s="53" t="str">
        <f t="shared" ref="D88:D141" si="10">IF(ISBLANK(O88)&lt;&gt;TRUE,$C$25,"  ")</f>
        <v>A.</v>
      </c>
      <c r="E88" s="54" t="str">
        <f>IF(ISBLANK(O88)&lt;&gt;TRUE,COUNTA($O$27:O88)&amp;".","  ")</f>
        <v>12.</v>
      </c>
      <c r="H88" s="55" t="s">
        <v>47</v>
      </c>
      <c r="J88" s="56"/>
      <c r="K88" s="408"/>
      <c r="O88" s="52" t="s">
        <v>20</v>
      </c>
    </row>
    <row r="89" spans="3:15" s="52" customFormat="1">
      <c r="D89" s="53" t="str">
        <f t="shared" si="10"/>
        <v xml:space="preserve">  </v>
      </c>
      <c r="E89" s="54" t="str">
        <f>IF(ISBLANK(O89)&lt;&gt;TRUE,COUNTA($O$27:O89)&amp;".","  ")</f>
        <v xml:space="preserve">  </v>
      </c>
      <c r="G89" s="54" t="s">
        <v>15</v>
      </c>
      <c r="H89" s="55" t="s">
        <v>283</v>
      </c>
      <c r="J89" s="56" t="s">
        <v>19</v>
      </c>
      <c r="K89" s="408">
        <v>30</v>
      </c>
      <c r="L89" s="57"/>
      <c r="M89" s="57">
        <f>L89*K89</f>
        <v>0</v>
      </c>
    </row>
    <row r="90" spans="3:15" s="52" customFormat="1">
      <c r="D90" s="53" t="str">
        <f t="shared" si="10"/>
        <v xml:space="preserve">  </v>
      </c>
      <c r="E90" s="54" t="str">
        <f>IF(ISBLANK(O90)&lt;&gt;TRUE,COUNTA($O$27:O90)&amp;".","  ")</f>
        <v xml:space="preserve">  </v>
      </c>
      <c r="G90" s="54" t="s">
        <v>15</v>
      </c>
      <c r="H90" s="55" t="s">
        <v>51</v>
      </c>
      <c r="J90" s="56" t="s">
        <v>19</v>
      </c>
      <c r="K90" s="408">
        <v>45</v>
      </c>
      <c r="L90" s="57"/>
      <c r="M90" s="57">
        <f>L90*K90</f>
        <v>0</v>
      </c>
    </row>
    <row r="91" spans="3:15">
      <c r="D91" s="50" t="str">
        <f t="shared" si="10"/>
        <v xml:space="preserve">  </v>
      </c>
      <c r="E91" s="41" t="str">
        <f>IF(ISBLANK(O91)&lt;&gt;TRUE,COUNTA($O$27:O91)&amp;".","  ")</f>
        <v xml:space="preserve">  </v>
      </c>
      <c r="F91" s="44"/>
      <c r="G91" s="44"/>
      <c r="H91" s="43"/>
      <c r="I91" s="44"/>
      <c r="J91" s="44"/>
      <c r="K91" s="409"/>
      <c r="L91" s="44"/>
      <c r="M91" s="44"/>
    </row>
    <row r="92" spans="3:15" s="52" customFormat="1" ht="76.5">
      <c r="C92" s="54"/>
      <c r="D92" s="53" t="str">
        <f t="shared" si="10"/>
        <v>A.</v>
      </c>
      <c r="E92" s="54" t="str">
        <f>IF(ISBLANK(O92)&lt;&gt;TRUE,COUNTA($O$27:O92)&amp;".","  ")</f>
        <v>13.</v>
      </c>
      <c r="H92" s="55" t="s">
        <v>69</v>
      </c>
      <c r="J92" s="189"/>
      <c r="K92" s="408"/>
      <c r="L92" s="57"/>
      <c r="M92" s="57"/>
      <c r="O92" s="52" t="s">
        <v>20</v>
      </c>
    </row>
    <row r="93" spans="3:15" s="52" customFormat="1">
      <c r="C93" s="54" t="str">
        <f>IF(ISBLANK(O93)&lt;&gt;TRUE,#REF!&amp;".","  ")</f>
        <v xml:space="preserve">  </v>
      </c>
      <c r="D93" s="53" t="str">
        <f t="shared" si="10"/>
        <v xml:space="preserve">  </v>
      </c>
      <c r="E93" s="54" t="str">
        <f>IF(ISBLANK(O93)&lt;&gt;TRUE,COUNTA($O$27:O93)&amp;".","  ")</f>
        <v xml:space="preserve">  </v>
      </c>
      <c r="G93" s="54" t="s">
        <v>15</v>
      </c>
      <c r="H93" s="58" t="s">
        <v>52</v>
      </c>
      <c r="J93" s="56" t="s">
        <v>3</v>
      </c>
      <c r="K93" s="408">
        <v>15</v>
      </c>
      <c r="L93" s="57"/>
      <c r="M93" s="57">
        <f>L93*K93</f>
        <v>0</v>
      </c>
    </row>
    <row r="94" spans="3:15" s="52" customFormat="1">
      <c r="C94" s="54"/>
      <c r="D94" s="53" t="str">
        <f t="shared" si="10"/>
        <v xml:space="preserve">  </v>
      </c>
      <c r="E94" s="54" t="str">
        <f>IF(ISBLANK(O94)&lt;&gt;TRUE,COUNTA($O$27:O94)&amp;".","  ")</f>
        <v xml:space="preserve">  </v>
      </c>
      <c r="G94" s="54" t="s">
        <v>15</v>
      </c>
      <c r="H94" s="58" t="s">
        <v>70</v>
      </c>
      <c r="J94" s="56" t="s">
        <v>3</v>
      </c>
      <c r="K94" s="408">
        <v>15</v>
      </c>
      <c r="L94" s="57"/>
      <c r="M94" s="57">
        <f t="shared" ref="M94:M101" si="11">L94*K94</f>
        <v>0</v>
      </c>
    </row>
    <row r="95" spans="3:15" s="52" customFormat="1">
      <c r="C95" s="54" t="str">
        <f>IF(ISBLANK(O95)&lt;&gt;TRUE,#REF!&amp;".","  ")</f>
        <v xml:space="preserve">  </v>
      </c>
      <c r="D95" s="53" t="str">
        <f t="shared" si="10"/>
        <v xml:space="preserve">  </v>
      </c>
      <c r="E95" s="54" t="str">
        <f>IF(ISBLANK(O95)&lt;&gt;TRUE,COUNTA($O$27:O95)&amp;".","  ")</f>
        <v xml:space="preserve">  </v>
      </c>
      <c r="G95" s="54" t="s">
        <v>15</v>
      </c>
      <c r="H95" s="59" t="s">
        <v>53</v>
      </c>
      <c r="J95" s="56" t="s">
        <v>3</v>
      </c>
      <c r="K95" s="408">
        <v>10</v>
      </c>
      <c r="L95" s="57"/>
      <c r="M95" s="57">
        <f t="shared" si="11"/>
        <v>0</v>
      </c>
    </row>
    <row r="96" spans="3:15" s="52" customFormat="1">
      <c r="C96" s="54"/>
      <c r="D96" s="53" t="str">
        <f t="shared" si="10"/>
        <v xml:space="preserve">  </v>
      </c>
      <c r="E96" s="54" t="str">
        <f>IF(ISBLANK(O96)&lt;&gt;TRUE,COUNTA($O$27:O96)&amp;".","  ")</f>
        <v xml:space="preserve">  </v>
      </c>
      <c r="G96" s="54" t="s">
        <v>15</v>
      </c>
      <c r="H96" s="59" t="s">
        <v>96</v>
      </c>
      <c r="J96" s="56" t="s">
        <v>3</v>
      </c>
      <c r="K96" s="408">
        <v>6</v>
      </c>
      <c r="L96" s="57"/>
      <c r="M96" s="57">
        <f t="shared" si="11"/>
        <v>0</v>
      </c>
    </row>
    <row r="97" spans="3:17" s="52" customFormat="1">
      <c r="C97" s="54"/>
      <c r="D97" s="53" t="str">
        <f t="shared" si="10"/>
        <v xml:space="preserve">  </v>
      </c>
      <c r="E97" s="54" t="str">
        <f>IF(ISBLANK(O97)&lt;&gt;TRUE,COUNTA($O$27:O97)&amp;".","  ")</f>
        <v xml:space="preserve">  </v>
      </c>
      <c r="G97" s="54" t="s">
        <v>15</v>
      </c>
      <c r="H97" s="55" t="s">
        <v>97</v>
      </c>
      <c r="J97" s="56" t="s">
        <v>3</v>
      </c>
      <c r="K97" s="408">
        <v>18</v>
      </c>
      <c r="L97" s="57"/>
      <c r="M97" s="57">
        <f t="shared" si="11"/>
        <v>0</v>
      </c>
      <c r="Q97" s="52">
        <f>SUM(K93:K101)</f>
        <v>126</v>
      </c>
    </row>
    <row r="98" spans="3:17" s="52" customFormat="1">
      <c r="C98" s="54"/>
      <c r="D98" s="53" t="str">
        <f t="shared" si="10"/>
        <v xml:space="preserve">  </v>
      </c>
      <c r="E98" s="54" t="str">
        <f>IF(ISBLANK(O98)&lt;&gt;TRUE,COUNTA($O$27:O98)&amp;".","  ")</f>
        <v xml:space="preserve">  </v>
      </c>
      <c r="G98" s="54" t="s">
        <v>15</v>
      </c>
      <c r="H98" s="55" t="s">
        <v>21</v>
      </c>
      <c r="J98" s="56" t="s">
        <v>3</v>
      </c>
      <c r="K98" s="408">
        <v>10</v>
      </c>
      <c r="L98" s="57"/>
      <c r="M98" s="57">
        <f t="shared" si="11"/>
        <v>0</v>
      </c>
    </row>
    <row r="99" spans="3:17" s="52" customFormat="1" ht="25.5">
      <c r="C99" s="54"/>
      <c r="D99" s="53" t="str">
        <f t="shared" si="10"/>
        <v xml:space="preserve">  </v>
      </c>
      <c r="E99" s="54" t="str">
        <f>IF(ISBLANK(O99)&lt;&gt;TRUE,COUNTA($O$27:O99)&amp;".","  ")</f>
        <v xml:space="preserve">  </v>
      </c>
      <c r="G99" s="54" t="s">
        <v>15</v>
      </c>
      <c r="H99" s="55" t="s">
        <v>48</v>
      </c>
      <c r="J99" s="56" t="s">
        <v>3</v>
      </c>
      <c r="K99" s="408">
        <v>25</v>
      </c>
      <c r="L99" s="57"/>
      <c r="M99" s="57">
        <f t="shared" si="11"/>
        <v>0</v>
      </c>
    </row>
    <row r="100" spans="3:17" s="52" customFormat="1" ht="25.5">
      <c r="C100" s="54"/>
      <c r="D100" s="53" t="str">
        <f t="shared" si="10"/>
        <v xml:space="preserve">  </v>
      </c>
      <c r="E100" s="54" t="str">
        <f>IF(ISBLANK(O100)&lt;&gt;TRUE,COUNTA($O$27:O100)&amp;".","  ")</f>
        <v xml:space="preserve">  </v>
      </c>
      <c r="G100" s="54" t="s">
        <v>15</v>
      </c>
      <c r="H100" s="55" t="s">
        <v>22</v>
      </c>
      <c r="J100" s="56" t="s">
        <v>3</v>
      </c>
      <c r="K100" s="408">
        <v>6</v>
      </c>
      <c r="L100" s="57"/>
      <c r="M100" s="57">
        <f t="shared" si="11"/>
        <v>0</v>
      </c>
    </row>
    <row r="101" spans="3:17" s="52" customFormat="1">
      <c r="C101" s="54"/>
      <c r="D101" s="53" t="str">
        <f t="shared" si="10"/>
        <v xml:space="preserve">  </v>
      </c>
      <c r="E101" s="54" t="str">
        <f>IF(ISBLANK(O101)&lt;&gt;TRUE,COUNTA($O$27:O101)&amp;".","  ")</f>
        <v xml:space="preserve">  </v>
      </c>
      <c r="G101" s="54" t="s">
        <v>15</v>
      </c>
      <c r="H101" s="55" t="s">
        <v>49</v>
      </c>
      <c r="J101" s="56" t="s">
        <v>3</v>
      </c>
      <c r="K101" s="408">
        <v>21</v>
      </c>
      <c r="L101" s="57"/>
      <c r="M101" s="57">
        <f t="shared" si="11"/>
        <v>0</v>
      </c>
    </row>
    <row r="102" spans="3:17">
      <c r="C102" s="5" t="str">
        <f>IF(ISBLANK(O102)&lt;&gt;TRUE,#REF!&amp;".","  ")</f>
        <v xml:space="preserve">  </v>
      </c>
      <c r="D102" s="50" t="str">
        <f t="shared" si="10"/>
        <v xml:space="preserve">  </v>
      </c>
      <c r="E102" s="41" t="str">
        <f>IF(ISBLANK(O102)&lt;&gt;TRUE,COUNTA($O$27:O102)&amp;".","  ")</f>
        <v xml:space="preserve">  </v>
      </c>
      <c r="F102" s="44"/>
      <c r="G102" s="41"/>
      <c r="H102" s="44"/>
      <c r="I102" s="44"/>
      <c r="J102" s="44"/>
      <c r="K102" s="409"/>
      <c r="L102" s="57"/>
      <c r="M102" s="57"/>
    </row>
    <row r="103" spans="3:17" s="52" customFormat="1" ht="25.5">
      <c r="C103" s="54"/>
      <c r="D103" s="53" t="str">
        <f t="shared" si="10"/>
        <v>A.</v>
      </c>
      <c r="E103" s="54" t="str">
        <f>IF(ISBLANK(O103)&lt;&gt;TRUE,COUNTA($O$27:O103)&amp;".","  ")</f>
        <v>14.</v>
      </c>
      <c r="G103" s="54"/>
      <c r="H103" s="59" t="s">
        <v>23</v>
      </c>
      <c r="J103" s="56"/>
      <c r="K103" s="408"/>
      <c r="L103" s="57"/>
      <c r="M103" s="57"/>
      <c r="O103" s="52" t="s">
        <v>20</v>
      </c>
    </row>
    <row r="104" spans="3:17" s="52" customFormat="1">
      <c r="C104" s="54"/>
      <c r="D104" s="53" t="str">
        <f t="shared" si="10"/>
        <v xml:space="preserve">  </v>
      </c>
      <c r="E104" s="54" t="str">
        <f>IF(ISBLANK(O104)&lt;&gt;TRUE,COUNTA($O$27:O104)&amp;".","  ")</f>
        <v xml:space="preserve">  </v>
      </c>
      <c r="G104" s="54" t="s">
        <v>15</v>
      </c>
      <c r="H104" s="59" t="s">
        <v>71</v>
      </c>
      <c r="J104" s="56" t="s">
        <v>19</v>
      </c>
      <c r="K104" s="408">
        <v>30</v>
      </c>
      <c r="L104" s="57"/>
      <c r="M104" s="57">
        <f>L104*K104</f>
        <v>0</v>
      </c>
    </row>
    <row r="105" spans="3:17" s="52" customFormat="1">
      <c r="C105" s="54"/>
      <c r="D105" s="53" t="str">
        <f t="shared" si="10"/>
        <v xml:space="preserve">  </v>
      </c>
      <c r="E105" s="54" t="str">
        <f>IF(ISBLANK(O105)&lt;&gt;TRUE,COUNTA($O$27:O105)&amp;".","  ")</f>
        <v xml:space="preserve">  </v>
      </c>
      <c r="G105" s="54" t="s">
        <v>15</v>
      </c>
      <c r="H105" s="59" t="s">
        <v>54</v>
      </c>
      <c r="J105" s="56" t="s">
        <v>19</v>
      </c>
      <c r="K105" s="408">
        <v>30</v>
      </c>
      <c r="L105" s="57"/>
      <c r="M105" s="57">
        <f t="shared" ref="M105:M119" si="12">L105*K105</f>
        <v>0</v>
      </c>
    </row>
    <row r="106" spans="3:17" s="52" customFormat="1">
      <c r="C106" s="54"/>
      <c r="D106" s="53" t="str">
        <f t="shared" ref="D106" si="13">IF(ISBLANK(O106)&lt;&gt;TRUE,$C$25,"  ")</f>
        <v xml:space="preserve">  </v>
      </c>
      <c r="E106" s="54" t="str">
        <f>IF(ISBLANK(O106)&lt;&gt;TRUE,COUNTA($O$27:O106)&amp;".","  ")</f>
        <v xml:space="preserve">  </v>
      </c>
      <c r="G106" s="54" t="s">
        <v>15</v>
      </c>
      <c r="H106" s="59" t="s">
        <v>135</v>
      </c>
      <c r="J106" s="56" t="s">
        <v>19</v>
      </c>
      <c r="K106" s="408">
        <v>40</v>
      </c>
      <c r="L106" s="57"/>
      <c r="M106" s="57">
        <f t="shared" ref="M106" si="14">L106*K106</f>
        <v>0</v>
      </c>
    </row>
    <row r="107" spans="3:17" s="52" customFormat="1">
      <c r="C107" s="54"/>
      <c r="D107" s="53" t="str">
        <f t="shared" ref="D107" si="15">IF(ISBLANK(O107)&lt;&gt;TRUE,$C$25,"  ")</f>
        <v xml:space="preserve">  </v>
      </c>
      <c r="E107" s="54" t="str">
        <f>IF(ISBLANK(O107)&lt;&gt;TRUE,COUNTA($O$27:O107)&amp;".","  ")</f>
        <v xml:space="preserve">  </v>
      </c>
      <c r="G107" s="54" t="s">
        <v>15</v>
      </c>
      <c r="H107" s="59" t="s">
        <v>136</v>
      </c>
      <c r="J107" s="56" t="s">
        <v>19</v>
      </c>
      <c r="K107" s="408">
        <v>90</v>
      </c>
      <c r="L107" s="57"/>
      <c r="M107" s="57">
        <f t="shared" ref="M107" si="16">L107*K107</f>
        <v>0</v>
      </c>
    </row>
    <row r="108" spans="3:17" s="52" customFormat="1">
      <c r="C108" s="54"/>
      <c r="D108" s="53" t="str">
        <f t="shared" si="10"/>
        <v xml:space="preserve">  </v>
      </c>
      <c r="E108" s="54" t="str">
        <f>IF(ISBLANK(O108)&lt;&gt;TRUE,COUNTA($O$27:O108)&amp;".","  ")</f>
        <v xml:space="preserve">  </v>
      </c>
      <c r="G108" s="54" t="s">
        <v>15</v>
      </c>
      <c r="H108" s="55" t="s">
        <v>24</v>
      </c>
      <c r="J108" s="56" t="s">
        <v>19</v>
      </c>
      <c r="K108" s="408">
        <v>70</v>
      </c>
      <c r="L108" s="57"/>
      <c r="M108" s="57">
        <f t="shared" si="12"/>
        <v>0</v>
      </c>
    </row>
    <row r="109" spans="3:17" s="52" customFormat="1">
      <c r="C109" s="54"/>
      <c r="D109" s="53" t="str">
        <f t="shared" si="10"/>
        <v xml:space="preserve">  </v>
      </c>
      <c r="E109" s="54" t="str">
        <f>IF(ISBLANK(O109)&lt;&gt;TRUE,COUNTA($O$27:O109)&amp;".","  ")</f>
        <v xml:space="preserve">  </v>
      </c>
      <c r="G109" s="54" t="s">
        <v>15</v>
      </c>
      <c r="H109" s="55" t="s">
        <v>25</v>
      </c>
      <c r="J109" s="56" t="s">
        <v>19</v>
      </c>
      <c r="K109" s="408">
        <v>150</v>
      </c>
      <c r="L109" s="57"/>
      <c r="M109" s="57">
        <f t="shared" si="12"/>
        <v>0</v>
      </c>
    </row>
    <row r="110" spans="3:17" s="52" customFormat="1">
      <c r="C110" s="54"/>
      <c r="D110" s="53" t="str">
        <f t="shared" si="10"/>
        <v xml:space="preserve">  </v>
      </c>
      <c r="E110" s="54" t="str">
        <f>IF(ISBLANK(O110)&lt;&gt;TRUE,COUNTA($O$27:O110)&amp;".","  ")</f>
        <v xml:space="preserve">  </v>
      </c>
      <c r="G110" s="54" t="s">
        <v>15</v>
      </c>
      <c r="H110" s="55" t="s">
        <v>26</v>
      </c>
      <c r="J110" s="56" t="s">
        <v>19</v>
      </c>
      <c r="K110" s="408">
        <v>800</v>
      </c>
      <c r="L110" s="57"/>
      <c r="M110" s="57">
        <f t="shared" si="12"/>
        <v>0</v>
      </c>
    </row>
    <row r="111" spans="3:17" s="52" customFormat="1">
      <c r="C111" s="54"/>
      <c r="D111" s="53" t="str">
        <f t="shared" si="10"/>
        <v xml:space="preserve">  </v>
      </c>
      <c r="E111" s="54" t="str">
        <f>IF(ISBLANK(O111)&lt;&gt;TRUE,COUNTA($O$27:O111)&amp;".","  ")</f>
        <v xml:space="preserve">  </v>
      </c>
      <c r="G111" s="54" t="s">
        <v>15</v>
      </c>
      <c r="H111" s="55" t="s">
        <v>27</v>
      </c>
      <c r="J111" s="56" t="s">
        <v>19</v>
      </c>
      <c r="K111" s="408">
        <v>750</v>
      </c>
      <c r="L111" s="57"/>
      <c r="M111" s="57">
        <f t="shared" si="12"/>
        <v>0</v>
      </c>
    </row>
    <row r="112" spans="3:17" s="52" customFormat="1">
      <c r="C112" s="54"/>
      <c r="D112" s="53" t="str">
        <f t="shared" si="10"/>
        <v xml:space="preserve">  </v>
      </c>
      <c r="E112" s="54" t="str">
        <f>IF(ISBLANK(O112)&lt;&gt;TRUE,COUNTA($O$27:O112)&amp;".","  ")</f>
        <v xml:space="preserve">  </v>
      </c>
      <c r="G112" s="54" t="s">
        <v>15</v>
      </c>
      <c r="H112" s="55" t="s">
        <v>45</v>
      </c>
      <c r="J112" s="56" t="s">
        <v>19</v>
      </c>
      <c r="K112" s="408">
        <v>40</v>
      </c>
      <c r="L112" s="57"/>
      <c r="M112" s="57">
        <f t="shared" si="12"/>
        <v>0</v>
      </c>
      <c r="Q112" s="52">
        <f>SUM(K104:K119)</f>
        <v>3080</v>
      </c>
    </row>
    <row r="113" spans="3:15" s="52" customFormat="1">
      <c r="C113" s="54"/>
      <c r="D113" s="53" t="str">
        <f t="shared" ref="D113" si="17">IF(ISBLANK(O113)&lt;&gt;TRUE,$C$25,"  ")</f>
        <v xml:space="preserve">  </v>
      </c>
      <c r="E113" s="54" t="str">
        <f>IF(ISBLANK(O113)&lt;&gt;TRUE,COUNTA($O$27:O113)&amp;".","  ")</f>
        <v xml:space="preserve">  </v>
      </c>
      <c r="G113" s="54" t="s">
        <v>15</v>
      </c>
      <c r="H113" s="55" t="s">
        <v>134</v>
      </c>
      <c r="J113" s="56" t="s">
        <v>19</v>
      </c>
      <c r="K113" s="408">
        <v>50</v>
      </c>
      <c r="L113" s="57"/>
      <c r="M113" s="57">
        <f t="shared" ref="M113" si="18">L113*K113</f>
        <v>0</v>
      </c>
    </row>
    <row r="114" spans="3:15" s="52" customFormat="1">
      <c r="C114" s="54"/>
      <c r="D114" s="53" t="str">
        <f t="shared" si="10"/>
        <v xml:space="preserve">  </v>
      </c>
      <c r="E114" s="54" t="str">
        <f>IF(ISBLANK(O114)&lt;&gt;TRUE,COUNTA($O$27:O114)&amp;".","  ")</f>
        <v xml:space="preserve">  </v>
      </c>
      <c r="G114" s="54" t="s">
        <v>15</v>
      </c>
      <c r="H114" s="55" t="s">
        <v>46</v>
      </c>
      <c r="J114" s="56" t="s">
        <v>19</v>
      </c>
      <c r="K114" s="408">
        <v>150</v>
      </c>
      <c r="L114" s="57"/>
      <c r="M114" s="57">
        <f t="shared" si="12"/>
        <v>0</v>
      </c>
    </row>
    <row r="115" spans="3:15" s="52" customFormat="1">
      <c r="C115" s="54"/>
      <c r="D115" s="53" t="str">
        <f t="shared" si="10"/>
        <v xml:space="preserve">  </v>
      </c>
      <c r="E115" s="54" t="str">
        <f>IF(ISBLANK(O115)&lt;&gt;TRUE,COUNTA($O$27:O115)&amp;".","  ")</f>
        <v xml:space="preserve">  </v>
      </c>
      <c r="G115" s="54" t="s">
        <v>15</v>
      </c>
      <c r="H115" s="55" t="s">
        <v>55</v>
      </c>
      <c r="J115" s="56" t="s">
        <v>19</v>
      </c>
      <c r="K115" s="408">
        <v>50</v>
      </c>
      <c r="L115" s="57"/>
      <c r="M115" s="57">
        <f t="shared" si="12"/>
        <v>0</v>
      </c>
    </row>
    <row r="116" spans="3:15" s="52" customFormat="1">
      <c r="C116" s="54"/>
      <c r="D116" s="53" t="str">
        <f t="shared" ref="D116:D117" si="19">IF(ISBLANK(O116)&lt;&gt;TRUE,$C$25,"  ")</f>
        <v xml:space="preserve">  </v>
      </c>
      <c r="E116" s="54" t="str">
        <f>IF(ISBLANK(O116)&lt;&gt;TRUE,COUNTA($O$27:O116)&amp;".","  ")</f>
        <v xml:space="preserve">  </v>
      </c>
      <c r="G116" s="54" t="s">
        <v>15</v>
      </c>
      <c r="H116" s="55" t="s">
        <v>108</v>
      </c>
      <c r="J116" s="56" t="s">
        <v>19</v>
      </c>
      <c r="K116" s="408">
        <v>50</v>
      </c>
      <c r="L116" s="57"/>
      <c r="M116" s="57">
        <f t="shared" ref="M116:M117" si="20">L116*K116</f>
        <v>0</v>
      </c>
    </row>
    <row r="117" spans="3:15" s="52" customFormat="1">
      <c r="C117" s="54"/>
      <c r="D117" s="53" t="str">
        <f t="shared" si="19"/>
        <v xml:space="preserve">  </v>
      </c>
      <c r="E117" s="54" t="str">
        <f>IF(ISBLANK(O117)&lt;&gt;TRUE,COUNTA($O$27:O117)&amp;".","  ")</f>
        <v xml:space="preserve">  </v>
      </c>
      <c r="G117" s="54" t="s">
        <v>15</v>
      </c>
      <c r="H117" s="55" t="s">
        <v>137</v>
      </c>
      <c r="J117" s="56" t="s">
        <v>19</v>
      </c>
      <c r="K117" s="408">
        <v>220</v>
      </c>
      <c r="L117" s="57"/>
      <c r="M117" s="57">
        <f t="shared" si="20"/>
        <v>0</v>
      </c>
    </row>
    <row r="118" spans="3:15" s="52" customFormat="1">
      <c r="C118" s="54"/>
      <c r="D118" s="53" t="str">
        <f t="shared" ref="D118" si="21">IF(ISBLANK(O118)&lt;&gt;TRUE,$C$25,"  ")</f>
        <v xml:space="preserve">  </v>
      </c>
      <c r="E118" s="54" t="str">
        <f>IF(ISBLANK(O118)&lt;&gt;TRUE,COUNTA($O$27:O118)&amp;".","  ")</f>
        <v xml:space="preserve">  </v>
      </c>
      <c r="G118" s="54" t="s">
        <v>15</v>
      </c>
      <c r="H118" s="55" t="s">
        <v>138</v>
      </c>
      <c r="J118" s="56" t="s">
        <v>19</v>
      </c>
      <c r="K118" s="408">
        <v>80</v>
      </c>
      <c r="L118" s="57"/>
      <c r="M118" s="57">
        <f t="shared" ref="M118" si="22">L118*K118</f>
        <v>0</v>
      </c>
    </row>
    <row r="119" spans="3:15" s="52" customFormat="1">
      <c r="C119" s="54"/>
      <c r="D119" s="53" t="str">
        <f t="shared" si="10"/>
        <v xml:space="preserve">  </v>
      </c>
      <c r="E119" s="54" t="str">
        <f>IF(ISBLANK(O119)&lt;&gt;TRUE,COUNTA($O$27:O119)&amp;".","  ")</f>
        <v xml:space="preserve">  </v>
      </c>
      <c r="G119" s="54" t="s">
        <v>15</v>
      </c>
      <c r="H119" s="60" t="s">
        <v>28</v>
      </c>
      <c r="J119" s="56" t="s">
        <v>19</v>
      </c>
      <c r="K119" s="408">
        <v>480</v>
      </c>
      <c r="L119" s="57"/>
      <c r="M119" s="57">
        <f t="shared" si="12"/>
        <v>0</v>
      </c>
    </row>
    <row r="120" spans="3:15">
      <c r="C120" s="5"/>
      <c r="D120" s="50" t="str">
        <f t="shared" si="10"/>
        <v xml:space="preserve">  </v>
      </c>
      <c r="E120" s="41" t="str">
        <f>IF(ISBLANK(O120)&lt;&gt;TRUE,COUNTA($O$27:O120)&amp;".","  ")</f>
        <v xml:space="preserve">  </v>
      </c>
      <c r="F120" s="44"/>
      <c r="G120" s="41"/>
      <c r="H120" s="44"/>
      <c r="I120" s="44"/>
      <c r="J120" s="44"/>
      <c r="K120" s="409"/>
      <c r="L120" s="57"/>
      <c r="M120" s="57"/>
    </row>
    <row r="121" spans="3:15" s="52" customFormat="1" ht="76.5">
      <c r="C121" s="54"/>
      <c r="D121" s="53" t="str">
        <f t="shared" si="10"/>
        <v>A.</v>
      </c>
      <c r="E121" s="54" t="str">
        <f>IF(ISBLANK(O121)&lt;&gt;TRUE,COUNTA($O$27:O121)&amp;".","  ")</f>
        <v>15.</v>
      </c>
      <c r="G121" s="54"/>
      <c r="H121" s="55" t="s">
        <v>33</v>
      </c>
      <c r="I121" s="61"/>
      <c r="J121" s="61"/>
      <c r="K121" s="408"/>
      <c r="L121" s="57"/>
      <c r="M121" s="57"/>
      <c r="O121" s="52" t="s">
        <v>20</v>
      </c>
    </row>
    <row r="122" spans="3:15" s="52" customFormat="1">
      <c r="C122" s="54"/>
      <c r="D122" s="53" t="str">
        <f t="shared" si="10"/>
        <v xml:space="preserve">  </v>
      </c>
      <c r="E122" s="54" t="str">
        <f>IF(ISBLANK(O122)&lt;&gt;TRUE,COUNTA($O$27:O122)&amp;".","  ")</f>
        <v xml:space="preserve">  </v>
      </c>
      <c r="G122" s="54"/>
      <c r="H122" s="55" t="s">
        <v>29</v>
      </c>
      <c r="J122" s="56" t="s">
        <v>19</v>
      </c>
      <c r="K122" s="408">
        <v>270</v>
      </c>
      <c r="L122" s="57"/>
      <c r="M122" s="57">
        <f t="shared" ref="M122:M123" si="23">L122*K122</f>
        <v>0</v>
      </c>
    </row>
    <row r="123" spans="3:15" s="52" customFormat="1">
      <c r="C123" s="54" t="str">
        <f>IF(ISBLANK(O123)&lt;&gt;TRUE,#REF!&amp;".","  ")</f>
        <v xml:space="preserve">  </v>
      </c>
      <c r="D123" s="53" t="str">
        <f t="shared" si="10"/>
        <v xml:space="preserve">  </v>
      </c>
      <c r="E123" s="54" t="str">
        <f>IF(ISBLANK(O123)&lt;&gt;TRUE,COUNTA($O$27:O123)&amp;".","  ")</f>
        <v xml:space="preserve">  </v>
      </c>
      <c r="H123" s="55" t="s">
        <v>30</v>
      </c>
      <c r="J123" s="56" t="s">
        <v>19</v>
      </c>
      <c r="K123" s="408">
        <v>350</v>
      </c>
      <c r="L123" s="57"/>
      <c r="M123" s="57">
        <f t="shared" si="23"/>
        <v>0</v>
      </c>
    </row>
    <row r="124" spans="3:15" s="52" customFormat="1">
      <c r="C124" s="54" t="str">
        <f>IF(ISBLANK(O124)&lt;&gt;TRUE,#REF!&amp;".","  ")</f>
        <v xml:space="preserve">  </v>
      </c>
      <c r="D124" s="53" t="str">
        <f t="shared" si="10"/>
        <v xml:space="preserve">  </v>
      </c>
      <c r="E124" s="54" t="str">
        <f>IF(ISBLANK(O124)&lt;&gt;TRUE,COUNTA($O$27:O124)&amp;".","  ")</f>
        <v xml:space="preserve">  </v>
      </c>
      <c r="H124" s="55" t="s">
        <v>31</v>
      </c>
      <c r="J124" s="56" t="s">
        <v>19</v>
      </c>
      <c r="K124" s="408">
        <v>15</v>
      </c>
      <c r="L124" s="57"/>
      <c r="M124" s="57">
        <f t="shared" ref="M124" si="24">L124*K124</f>
        <v>0</v>
      </c>
    </row>
    <row r="125" spans="3:15" s="44" customFormat="1">
      <c r="C125" s="41"/>
      <c r="D125" s="50" t="str">
        <f t="shared" si="10"/>
        <v xml:space="preserve">  </v>
      </c>
      <c r="E125" s="41" t="str">
        <f>IF(ISBLANK(O125)&lt;&gt;TRUE,COUNTA($O$27:O125)&amp;".","  ")</f>
        <v xml:space="preserve">  </v>
      </c>
      <c r="H125" s="43"/>
      <c r="J125" s="45"/>
      <c r="K125" s="409"/>
      <c r="L125" s="46"/>
      <c r="M125" s="46"/>
    </row>
    <row r="126" spans="3:15" s="52" customFormat="1" ht="51">
      <c r="C126" s="54"/>
      <c r="D126" s="53" t="str">
        <f t="shared" si="10"/>
        <v>A.</v>
      </c>
      <c r="E126" s="54" t="str">
        <f>IF(ISBLANK(O126)&lt;&gt;TRUE,COUNTA($O$27:O126)&amp;".","  ")</f>
        <v>16.</v>
      </c>
      <c r="G126" s="54"/>
      <c r="H126" s="55" t="s">
        <v>73</v>
      </c>
      <c r="I126" s="61"/>
      <c r="J126" s="61"/>
      <c r="K126" s="408"/>
      <c r="O126" s="52" t="s">
        <v>20</v>
      </c>
    </row>
    <row r="127" spans="3:15" s="52" customFormat="1">
      <c r="C127" s="54"/>
      <c r="D127" s="53" t="str">
        <f t="shared" si="10"/>
        <v xml:space="preserve">  </v>
      </c>
      <c r="E127" s="54" t="str">
        <f>IF(ISBLANK(O127)&lt;&gt;TRUE,COUNTA($O$27:O127)&amp;".","  ")</f>
        <v xml:space="preserve">  </v>
      </c>
      <c r="G127" s="54"/>
      <c r="H127" s="55" t="s">
        <v>32</v>
      </c>
      <c r="J127" s="56" t="s">
        <v>19</v>
      </c>
      <c r="K127" s="408">
        <v>410</v>
      </c>
      <c r="L127" s="57"/>
      <c r="M127" s="57">
        <f>L127*K127</f>
        <v>0</v>
      </c>
    </row>
    <row r="128" spans="3:15" s="52" customFormat="1">
      <c r="C128" s="54"/>
      <c r="D128" s="53" t="str">
        <f t="shared" si="10"/>
        <v xml:space="preserve">  </v>
      </c>
      <c r="E128" s="54" t="str">
        <f>IF(ISBLANK(O128)&lt;&gt;TRUE,COUNTA($O$27:O128)&amp;".","  ")</f>
        <v xml:space="preserve">  </v>
      </c>
      <c r="G128" s="54"/>
      <c r="H128" s="55" t="s">
        <v>29</v>
      </c>
      <c r="J128" s="56" t="s">
        <v>19</v>
      </c>
      <c r="K128" s="408">
        <v>260</v>
      </c>
      <c r="L128" s="57"/>
      <c r="M128" s="57">
        <f>L128*K128</f>
        <v>0</v>
      </c>
    </row>
    <row r="129" spans="3:17" s="52" customFormat="1">
      <c r="C129" s="54"/>
      <c r="D129" s="53" t="str">
        <f t="shared" si="10"/>
        <v xml:space="preserve">  </v>
      </c>
      <c r="E129" s="54" t="str">
        <f>IF(ISBLANK(O129)&lt;&gt;TRUE,COUNTA($O$27:O129)&amp;".","  ")</f>
        <v xml:space="preserve">  </v>
      </c>
      <c r="H129" s="55"/>
      <c r="J129" s="56"/>
      <c r="K129" s="408"/>
      <c r="L129" s="57"/>
      <c r="M129" s="57"/>
    </row>
    <row r="130" spans="3:17" s="52" customFormat="1" ht="25.5">
      <c r="C130" s="54"/>
      <c r="D130" s="53" t="str">
        <f t="shared" si="10"/>
        <v>A.</v>
      </c>
      <c r="E130" s="54" t="str">
        <f>IF(ISBLANK(O130)&lt;&gt;TRUE,COUNTA($O$27:O130)&amp;".","  ")</f>
        <v>17.</v>
      </c>
      <c r="H130" s="55" t="s">
        <v>75</v>
      </c>
      <c r="J130" s="56" t="s">
        <v>3</v>
      </c>
      <c r="K130" s="408">
        <v>40</v>
      </c>
      <c r="L130" s="57"/>
      <c r="M130" s="57">
        <f>L130*K130</f>
        <v>0</v>
      </c>
      <c r="O130" s="52" t="s">
        <v>20</v>
      </c>
    </row>
    <row r="131" spans="3:17" s="52" customFormat="1">
      <c r="C131" s="54"/>
      <c r="D131" s="53"/>
      <c r="E131" s="54"/>
      <c r="H131" s="55"/>
      <c r="J131" s="56"/>
      <c r="K131" s="408"/>
      <c r="L131" s="57"/>
      <c r="M131" s="57"/>
    </row>
    <row r="132" spans="3:17" s="52" customFormat="1" ht="51">
      <c r="C132" s="54"/>
      <c r="D132" s="53" t="str">
        <f t="shared" ref="D132" si="25">IF(ISBLANK(O132)&lt;&gt;TRUE,$C$25,"  ")</f>
        <v>A.</v>
      </c>
      <c r="E132" s="54" t="str">
        <f>IF(ISBLANK(O132)&lt;&gt;TRUE,COUNTA($O$27:O132)&amp;".","  ")</f>
        <v>18.</v>
      </c>
      <c r="H132" s="55" t="s">
        <v>101</v>
      </c>
      <c r="J132" s="56" t="s">
        <v>14</v>
      </c>
      <c r="K132" s="408">
        <v>1</v>
      </c>
      <c r="L132" s="57"/>
      <c r="M132" s="57">
        <f>L132*K132</f>
        <v>0</v>
      </c>
      <c r="O132" s="52" t="s">
        <v>20</v>
      </c>
    </row>
    <row r="133" spans="3:17" s="52" customFormat="1">
      <c r="C133" s="54"/>
      <c r="D133" s="53"/>
      <c r="E133" s="54"/>
      <c r="H133" s="55"/>
      <c r="J133" s="56"/>
      <c r="K133" s="408"/>
      <c r="L133" s="57"/>
      <c r="M133" s="57"/>
    </row>
    <row r="134" spans="3:17" s="52" customFormat="1" ht="89.25">
      <c r="C134" s="54"/>
      <c r="D134" s="53" t="str">
        <f t="shared" ref="D134" si="26">IF(ISBLANK(O134)&lt;&gt;TRUE,$C$25,"  ")</f>
        <v>A.</v>
      </c>
      <c r="E134" s="54" t="str">
        <f>IF(ISBLANK(O134)&lt;&gt;TRUE,COUNTA($O$27:O134)&amp;".","  ")</f>
        <v>19.</v>
      </c>
      <c r="H134" s="55" t="s">
        <v>133</v>
      </c>
      <c r="J134" s="56" t="s">
        <v>14</v>
      </c>
      <c r="K134" s="408">
        <v>1</v>
      </c>
      <c r="L134" s="57"/>
      <c r="M134" s="57">
        <f>L134*K134</f>
        <v>0</v>
      </c>
      <c r="O134" s="52" t="s">
        <v>20</v>
      </c>
    </row>
    <row r="135" spans="3:17" s="52" customFormat="1">
      <c r="C135" s="54"/>
      <c r="D135" s="53"/>
      <c r="E135" s="54"/>
      <c r="H135" s="55"/>
      <c r="J135" s="56"/>
      <c r="K135" s="408"/>
      <c r="L135" s="57"/>
      <c r="M135" s="57"/>
    </row>
    <row r="136" spans="3:17" s="52" customFormat="1" ht="25.5">
      <c r="C136" s="54"/>
      <c r="D136" s="53" t="str">
        <f t="shared" si="10"/>
        <v>A.</v>
      </c>
      <c r="E136" s="54" t="str">
        <f>IF(ISBLANK(O136)&lt;&gt;TRUE,COUNTA($O$27:O136)&amp;".","  ")</f>
        <v>20.</v>
      </c>
      <c r="H136" s="55" t="s">
        <v>44</v>
      </c>
      <c r="J136" s="56" t="s">
        <v>19</v>
      </c>
      <c r="K136" s="408">
        <v>100</v>
      </c>
      <c r="L136" s="57"/>
      <c r="M136" s="57">
        <f>L136*K136</f>
        <v>0</v>
      </c>
      <c r="O136" s="52" t="s">
        <v>20</v>
      </c>
    </row>
    <row r="137" spans="3:17" s="52" customFormat="1">
      <c r="C137" s="54"/>
      <c r="D137" s="53"/>
      <c r="E137" s="54"/>
      <c r="H137" s="55"/>
      <c r="J137" s="56"/>
      <c r="K137" s="408"/>
      <c r="L137" s="57"/>
      <c r="M137" s="57"/>
    </row>
    <row r="138" spans="3:17" s="52" customFormat="1" ht="51">
      <c r="C138" s="54"/>
      <c r="D138" s="53" t="str">
        <f t="shared" ref="D138" si="27">IF(ISBLANK(O138)&lt;&gt;TRUE,$C$25,"  ")</f>
        <v>A.</v>
      </c>
      <c r="E138" s="54" t="str">
        <f>IF(ISBLANK(O138)&lt;&gt;TRUE,COUNTA($O$27:O138)&amp;".","  ")</f>
        <v>21.</v>
      </c>
      <c r="H138" s="55" t="s">
        <v>251</v>
      </c>
      <c r="J138" s="56" t="s">
        <v>14</v>
      </c>
      <c r="K138" s="408">
        <v>1</v>
      </c>
      <c r="L138" s="57"/>
      <c r="M138" s="57">
        <f>L138*K138</f>
        <v>0</v>
      </c>
      <c r="O138" s="52" t="s">
        <v>20</v>
      </c>
    </row>
    <row r="139" spans="3:17" s="52" customFormat="1">
      <c r="C139" s="54"/>
      <c r="D139" s="53"/>
      <c r="E139" s="54"/>
      <c r="H139" s="55"/>
      <c r="J139" s="56"/>
      <c r="K139" s="408"/>
      <c r="L139" s="57"/>
      <c r="M139" s="57"/>
    </row>
    <row r="140" spans="3:17" s="52" customFormat="1">
      <c r="C140" s="54"/>
      <c r="D140" s="53" t="str">
        <f t="shared" si="10"/>
        <v>A.</v>
      </c>
      <c r="E140" s="54" t="str">
        <f>IF(ISBLANK(O140)&lt;&gt;TRUE,COUNTA($O$27:O140)&amp;".","  ")</f>
        <v>22.</v>
      </c>
      <c r="H140" s="55" t="s">
        <v>72</v>
      </c>
      <c r="J140" s="56" t="s">
        <v>14</v>
      </c>
      <c r="K140" s="408">
        <v>14</v>
      </c>
      <c r="L140" s="57"/>
      <c r="M140" s="57">
        <f t="shared" ref="M140" si="28">L140*K140</f>
        <v>0</v>
      </c>
      <c r="O140" s="52" t="s">
        <v>20</v>
      </c>
      <c r="Q140" s="44"/>
    </row>
    <row r="141" spans="3:17">
      <c r="C141" s="5"/>
      <c r="D141" s="50" t="str">
        <f t="shared" si="10"/>
        <v xml:space="preserve">  </v>
      </c>
      <c r="E141" s="41" t="str">
        <f>IF(ISBLANK(O141)&lt;&gt;TRUE,COUNTA($O$27:O141)&amp;".","  ")</f>
        <v xml:space="preserve">  </v>
      </c>
      <c r="F141" s="44"/>
      <c r="G141" s="44"/>
      <c r="H141" s="43"/>
      <c r="I141" s="44"/>
      <c r="J141" s="45"/>
      <c r="K141" s="409"/>
      <c r="L141" s="46"/>
      <c r="M141" s="46"/>
    </row>
    <row r="142" spans="3:17" s="38" customFormat="1" ht="63.75">
      <c r="D142" s="53" t="str">
        <f t="shared" ref="D142:D145" si="29">IF(ISBLANK(O142)&lt;&gt;TRUE,$C$25,"  ")</f>
        <v>A.</v>
      </c>
      <c r="E142" s="54" t="str">
        <f>IF(ISBLANK(O142)&lt;&gt;TRUE,COUNTA($O$27:O142)&amp;".","  ")</f>
        <v>23.</v>
      </c>
      <c r="G142" s="62"/>
      <c r="H142" s="55" t="s">
        <v>98</v>
      </c>
      <c r="I142" s="52"/>
      <c r="J142" s="56" t="s">
        <v>19</v>
      </c>
      <c r="K142" s="39">
        <v>85</v>
      </c>
      <c r="L142" s="57"/>
      <c r="M142" s="57">
        <f t="shared" ref="M142" si="30">L142*K142</f>
        <v>0</v>
      </c>
      <c r="O142" s="38" t="s">
        <v>20</v>
      </c>
      <c r="Q142" s="63"/>
    </row>
    <row r="143" spans="3:17" s="35" customFormat="1">
      <c r="D143" s="50" t="str">
        <f t="shared" si="29"/>
        <v xml:space="preserve">  </v>
      </c>
      <c r="E143" s="41" t="str">
        <f>IF(ISBLANK(O143)&lt;&gt;TRUE,COUNTA($O$27:O143)&amp;".","  ")</f>
        <v xml:space="preserve">  </v>
      </c>
      <c r="F143" s="40"/>
      <c r="G143" s="51"/>
      <c r="H143" s="43"/>
      <c r="I143" s="44"/>
      <c r="J143" s="45"/>
      <c r="K143" s="410"/>
      <c r="L143" s="46"/>
      <c r="M143" s="46"/>
      <c r="Q143" s="36"/>
    </row>
    <row r="144" spans="3:17" s="38" customFormat="1" ht="51">
      <c r="C144" s="62"/>
      <c r="D144" s="53" t="str">
        <f t="shared" si="29"/>
        <v>A.</v>
      </c>
      <c r="E144" s="54" t="str">
        <f>IF(ISBLANK(O144)&lt;&gt;TRUE,COUNTA($O$27:O144)&amp;".","  ")</f>
        <v>24.</v>
      </c>
      <c r="G144" s="64"/>
      <c r="H144" s="55" t="s">
        <v>57</v>
      </c>
      <c r="I144" s="52"/>
      <c r="J144" s="56" t="s">
        <v>3</v>
      </c>
      <c r="K144" s="39">
        <v>25</v>
      </c>
      <c r="L144" s="57"/>
      <c r="M144" s="57">
        <f>L144*K144</f>
        <v>0</v>
      </c>
      <c r="O144" s="38" t="s">
        <v>20</v>
      </c>
    </row>
    <row r="145" spans="3:15" s="35" customFormat="1">
      <c r="C145" s="37"/>
      <c r="D145" s="50" t="str">
        <f t="shared" si="29"/>
        <v xml:space="preserve">  </v>
      </c>
      <c r="E145" s="41" t="str">
        <f>IF(ISBLANK(O145)&lt;&gt;TRUE,COUNTA($O$27:O145)&amp;".","  ")</f>
        <v xml:space="preserve">  </v>
      </c>
      <c r="F145" s="40"/>
      <c r="G145" s="42"/>
      <c r="H145" s="43"/>
      <c r="I145" s="44"/>
      <c r="J145" s="45"/>
      <c r="K145" s="410"/>
      <c r="L145" s="46"/>
      <c r="M145" s="46"/>
    </row>
    <row r="146" spans="3:15">
      <c r="D146" s="26" t="str">
        <f>IF(ISBLANK(O146)&lt;&gt;TRUE,#REF!,"  ")</f>
        <v xml:space="preserve">  </v>
      </c>
      <c r="E146" s="5" t="str">
        <f>IF(ISBLANK(O146)&lt;&gt;TRUE,COUNTA($O$88:O146)&amp;".","  ")</f>
        <v xml:space="preserve">  </v>
      </c>
      <c r="J146" s="4"/>
      <c r="L146" s="12"/>
      <c r="M146" s="12"/>
    </row>
    <row r="147" spans="3:15" ht="15.75">
      <c r="C147" s="387"/>
      <c r="D147" s="387"/>
      <c r="E147" s="387"/>
      <c r="F147" s="387"/>
      <c r="G147" s="13"/>
      <c r="H147" s="16" t="s">
        <v>8</v>
      </c>
      <c r="I147" s="16"/>
      <c r="J147" s="17" t="str">
        <f>C25</f>
        <v>A.</v>
      </c>
      <c r="K147" s="16"/>
      <c r="L147" s="388">
        <f>SUM(M27:M145)</f>
        <v>0</v>
      </c>
      <c r="M147" s="388"/>
    </row>
    <row r="152" spans="3:15" ht="15.75">
      <c r="C152" s="385" t="s">
        <v>7</v>
      </c>
      <c r="D152" s="385"/>
      <c r="E152" s="385"/>
      <c r="F152" s="385"/>
      <c r="G152" s="13"/>
      <c r="H152" s="391" t="s">
        <v>18</v>
      </c>
      <c r="I152" s="391"/>
      <c r="J152" s="391"/>
      <c r="K152" s="391"/>
      <c r="L152" s="14"/>
      <c r="M152" s="14"/>
    </row>
    <row r="154" spans="3:15" ht="38.25">
      <c r="C154" s="5"/>
      <c r="D154" s="26" t="str">
        <f>IF(ISBLANK(O154)&lt;&gt;TRUE,$C$152,"  ")</f>
        <v>B.</v>
      </c>
      <c r="E154" s="5" t="str">
        <f>IF(ISBLANK(O154)&lt;&gt;TRUE,COUNTA($O$152:O154)&amp;".","  ")</f>
        <v>1.</v>
      </c>
      <c r="H154" s="11" t="s">
        <v>210</v>
      </c>
      <c r="O154" t="s">
        <v>0</v>
      </c>
    </row>
    <row r="155" spans="3:15" ht="38.25">
      <c r="C155" s="5"/>
      <c r="D155" s="26"/>
      <c r="E155" s="5"/>
      <c r="G155" s="34" t="s">
        <v>15</v>
      </c>
      <c r="H155" s="11" t="s">
        <v>139</v>
      </c>
    </row>
    <row r="156" spans="3:15" ht="25.5">
      <c r="C156" s="5"/>
      <c r="D156" s="26"/>
      <c r="E156" s="5"/>
      <c r="F156" s="34"/>
      <c r="G156" s="34" t="s">
        <v>15</v>
      </c>
      <c r="H156" s="11" t="s">
        <v>140</v>
      </c>
    </row>
    <row r="157" spans="3:15" ht="38.25">
      <c r="C157" s="5"/>
      <c r="D157" s="26"/>
      <c r="E157" s="5"/>
      <c r="G157" s="34" t="s">
        <v>15</v>
      </c>
      <c r="H157" s="11" t="s">
        <v>141</v>
      </c>
    </row>
    <row r="158" spans="3:15" ht="44.25" customHeight="1">
      <c r="C158" s="5"/>
      <c r="D158" s="26"/>
      <c r="E158" s="5"/>
      <c r="G158" s="34" t="s">
        <v>15</v>
      </c>
      <c r="H158" s="15" t="s">
        <v>275</v>
      </c>
    </row>
    <row r="159" spans="3:15" ht="25.5">
      <c r="C159" s="5"/>
      <c r="D159" s="26"/>
      <c r="E159" s="5"/>
      <c r="G159" s="34" t="s">
        <v>15</v>
      </c>
      <c r="H159" s="11" t="s">
        <v>936</v>
      </c>
      <c r="J159" s="4"/>
      <c r="K159" s="77"/>
      <c r="L159" s="12"/>
      <c r="M159" s="12"/>
    </row>
    <row r="160" spans="3:15" ht="38.25">
      <c r="C160" s="5"/>
      <c r="D160" s="26"/>
      <c r="E160" s="5"/>
      <c r="G160" s="34" t="s">
        <v>15</v>
      </c>
      <c r="H160" s="55" t="s">
        <v>268</v>
      </c>
      <c r="J160" s="4"/>
      <c r="K160" s="77"/>
      <c r="L160" s="12"/>
      <c r="M160" s="12"/>
    </row>
    <row r="161" spans="3:17" ht="33" customHeight="1">
      <c r="C161" s="5"/>
      <c r="D161" s="26"/>
      <c r="E161" s="5"/>
      <c r="H161" s="11" t="s">
        <v>142</v>
      </c>
    </row>
    <row r="162" spans="3:17">
      <c r="C162" s="5"/>
      <c r="D162" s="26"/>
      <c r="E162" s="5"/>
      <c r="H162" s="11" t="s">
        <v>230</v>
      </c>
    </row>
    <row r="163" spans="3:17" ht="63.75">
      <c r="C163" s="5"/>
      <c r="D163" s="26" t="str">
        <f t="shared" ref="D163:D165" si="31">IF(ISBLANK(O163)&lt;&gt;TRUE,$C$152,"  ")</f>
        <v xml:space="preserve">  </v>
      </c>
      <c r="E163" s="5" t="str">
        <f>IF(ISBLANK(O163)&lt;&gt;TRUE,COUNTA($O$152:O163)&amp;".","  ")</f>
        <v xml:space="preserve">  </v>
      </c>
      <c r="H163" s="77" t="s">
        <v>211</v>
      </c>
      <c r="J163" s="4" t="s">
        <v>3</v>
      </c>
      <c r="K163" s="77">
        <v>29</v>
      </c>
      <c r="L163" s="12"/>
      <c r="M163" s="12">
        <f>K163*L163</f>
        <v>0</v>
      </c>
      <c r="P163" t="s">
        <v>0</v>
      </c>
      <c r="Q163">
        <v>123456</v>
      </c>
    </row>
    <row r="164" spans="3:17">
      <c r="C164" s="5"/>
      <c r="D164" s="26"/>
      <c r="E164" s="5"/>
      <c r="H164" s="77"/>
      <c r="J164" s="4"/>
      <c r="K164" s="77"/>
      <c r="L164" s="12"/>
      <c r="M164" s="12"/>
    </row>
    <row r="165" spans="3:17" ht="51">
      <c r="C165" s="5"/>
      <c r="D165" s="26" t="str">
        <f t="shared" si="31"/>
        <v>B.</v>
      </c>
      <c r="E165" s="5" t="str">
        <f>IF(ISBLANK(O165)&lt;&gt;TRUE,COUNTA($O$152:O165)&amp;".","  ")</f>
        <v>2.</v>
      </c>
      <c r="H165" s="11" t="s">
        <v>212</v>
      </c>
      <c r="O165" t="s">
        <v>0</v>
      </c>
    </row>
    <row r="166" spans="3:17" ht="38.25">
      <c r="C166" s="5"/>
      <c r="D166" s="26"/>
      <c r="E166" s="5"/>
      <c r="G166" s="34" t="s">
        <v>15</v>
      </c>
      <c r="H166" s="15" t="s">
        <v>143</v>
      </c>
    </row>
    <row r="167" spans="3:17" ht="25.5">
      <c r="C167" s="5"/>
      <c r="D167" s="26"/>
      <c r="E167" s="5"/>
      <c r="G167" s="34" t="s">
        <v>15</v>
      </c>
      <c r="H167" s="15" t="s">
        <v>144</v>
      </c>
    </row>
    <row r="168" spans="3:17" ht="38.25">
      <c r="C168" s="5"/>
      <c r="D168" s="26"/>
      <c r="E168" s="5"/>
      <c r="G168" s="34" t="s">
        <v>15</v>
      </c>
      <c r="H168" s="15" t="s">
        <v>145</v>
      </c>
    </row>
    <row r="169" spans="3:17" ht="41.25" customHeight="1">
      <c r="C169" s="5"/>
      <c r="D169" s="26"/>
      <c r="E169" s="5"/>
      <c r="G169" s="34" t="s">
        <v>15</v>
      </c>
      <c r="H169" s="15" t="s">
        <v>275</v>
      </c>
    </row>
    <row r="170" spans="3:17" ht="51.75" customHeight="1">
      <c r="C170" s="5"/>
      <c r="D170" s="26"/>
      <c r="E170" s="5"/>
      <c r="G170" s="34" t="s">
        <v>15</v>
      </c>
      <c r="H170" s="11" t="s">
        <v>1116</v>
      </c>
    </row>
    <row r="171" spans="3:17" ht="25.5">
      <c r="C171" s="5"/>
      <c r="D171" s="26"/>
      <c r="E171" s="5"/>
      <c r="H171" s="11" t="s">
        <v>142</v>
      </c>
    </row>
    <row r="172" spans="3:17">
      <c r="C172" s="5"/>
      <c r="D172" s="26"/>
      <c r="E172" s="5"/>
      <c r="H172" s="11" t="s">
        <v>231</v>
      </c>
    </row>
    <row r="173" spans="3:17" ht="63.75">
      <c r="C173" s="5"/>
      <c r="D173" s="26"/>
      <c r="E173" s="5"/>
      <c r="H173" s="77" t="s">
        <v>211</v>
      </c>
      <c r="J173" s="4" t="s">
        <v>3</v>
      </c>
      <c r="K173" s="77">
        <v>10</v>
      </c>
      <c r="L173" s="12"/>
      <c r="M173" s="12">
        <f>K173*L173</f>
        <v>0</v>
      </c>
    </row>
    <row r="174" spans="3:17">
      <c r="C174" s="5"/>
      <c r="D174" s="26"/>
      <c r="E174" s="5"/>
      <c r="H174" s="11"/>
    </row>
    <row r="175" spans="3:17" ht="51">
      <c r="C175" s="5"/>
      <c r="D175" s="26" t="str">
        <f>IF(ISBLANK(O175)&lt;&gt;TRUE,$C$152,"  ")</f>
        <v>B.</v>
      </c>
      <c r="E175" s="5" t="str">
        <f>IF(ISBLANK(O175)&lt;&gt;TRUE,COUNTA($O$152:O175)&amp;".","  ")</f>
        <v>3.</v>
      </c>
      <c r="H175" s="11" t="s">
        <v>213</v>
      </c>
      <c r="O175" t="s">
        <v>0</v>
      </c>
    </row>
    <row r="176" spans="3:17" ht="38.25">
      <c r="C176" s="5"/>
      <c r="D176" s="26"/>
      <c r="E176" s="5"/>
      <c r="G176" s="34" t="s">
        <v>15</v>
      </c>
      <c r="H176" s="15" t="s">
        <v>146</v>
      </c>
    </row>
    <row r="177" spans="3:17" ht="25.5">
      <c r="C177" s="5"/>
      <c r="D177" s="26"/>
      <c r="E177" s="5"/>
      <c r="G177" s="34" t="s">
        <v>15</v>
      </c>
      <c r="H177" s="11" t="s">
        <v>147</v>
      </c>
    </row>
    <row r="178" spans="3:17" ht="38.25">
      <c r="C178" s="5"/>
      <c r="D178" s="26"/>
      <c r="E178" s="5"/>
      <c r="G178" s="34" t="s">
        <v>15</v>
      </c>
      <c r="H178" s="15" t="s">
        <v>148</v>
      </c>
    </row>
    <row r="179" spans="3:17" ht="38.25">
      <c r="C179" s="5"/>
      <c r="D179" s="26"/>
      <c r="E179" s="5"/>
      <c r="G179" s="34" t="s">
        <v>15</v>
      </c>
      <c r="H179" s="15" t="s">
        <v>275</v>
      </c>
    </row>
    <row r="180" spans="3:17" ht="52.5">
      <c r="C180" s="5"/>
      <c r="D180" s="26"/>
      <c r="E180" s="5"/>
      <c r="G180" s="34" t="s">
        <v>15</v>
      </c>
      <c r="H180" s="11" t="s">
        <v>1117</v>
      </c>
    </row>
    <row r="181" spans="3:17">
      <c r="C181" s="5"/>
      <c r="D181" s="26"/>
      <c r="E181" s="5"/>
      <c r="G181" s="34"/>
      <c r="H181" s="11" t="s">
        <v>262</v>
      </c>
    </row>
    <row r="182" spans="3:17" ht="25.5">
      <c r="C182" s="5"/>
      <c r="D182" s="26"/>
      <c r="E182" s="5"/>
      <c r="H182" s="11" t="s">
        <v>142</v>
      </c>
    </row>
    <row r="183" spans="3:17">
      <c r="C183" s="5"/>
      <c r="D183" s="26"/>
      <c r="E183" s="5"/>
      <c r="H183" s="11" t="s">
        <v>232</v>
      </c>
    </row>
    <row r="184" spans="3:17" ht="63.75">
      <c r="C184" s="5"/>
      <c r="D184" s="26"/>
      <c r="E184" s="5"/>
      <c r="H184" s="77" t="s">
        <v>211</v>
      </c>
      <c r="J184" s="4" t="s">
        <v>3</v>
      </c>
      <c r="K184" s="77">
        <v>12</v>
      </c>
      <c r="L184" s="12"/>
      <c r="M184" s="12">
        <f>K184*L184</f>
        <v>0</v>
      </c>
    </row>
    <row r="185" spans="3:17">
      <c r="C185" s="5"/>
      <c r="D185" s="26" t="str">
        <f>IF(ISBLANK(O185)&lt;&gt;TRUE,$C$152,"  ")</f>
        <v xml:space="preserve">  </v>
      </c>
      <c r="E185" s="5" t="str">
        <f>IF(ISBLANK(O185)&lt;&gt;TRUE,COUNTA($O$152:O198)&amp;".","  ")</f>
        <v xml:space="preserve">  </v>
      </c>
      <c r="H185" s="11"/>
      <c r="Q185">
        <v>123458</v>
      </c>
    </row>
    <row r="186" spans="3:17" ht="51">
      <c r="C186" s="5"/>
      <c r="D186" s="26" t="str">
        <f>IF(ISBLANK(O186)&lt;&gt;TRUE,$C$152,"  ")</f>
        <v>B.</v>
      </c>
      <c r="E186" s="5" t="str">
        <f>IF(ISBLANK(O186)&lt;&gt;TRUE,COUNTA($O$152:O186)&amp;".","  ")</f>
        <v>4.</v>
      </c>
      <c r="H186" s="11" t="s">
        <v>214</v>
      </c>
      <c r="O186" t="s">
        <v>0</v>
      </c>
    </row>
    <row r="187" spans="3:17" ht="27">
      <c r="C187" s="5"/>
      <c r="D187" s="26"/>
      <c r="E187" s="5"/>
      <c r="G187" s="34" t="s">
        <v>15</v>
      </c>
      <c r="H187" s="11" t="s">
        <v>149</v>
      </c>
    </row>
    <row r="188" spans="3:17">
      <c r="C188" s="5"/>
      <c r="D188" s="26"/>
      <c r="E188" s="5"/>
      <c r="G188" s="34" t="s">
        <v>15</v>
      </c>
      <c r="H188" s="34" t="s">
        <v>150</v>
      </c>
    </row>
    <row r="189" spans="3:17">
      <c r="C189" s="5"/>
      <c r="D189" s="26"/>
      <c r="E189" s="5"/>
      <c r="G189" s="34" t="s">
        <v>15</v>
      </c>
      <c r="H189" s="11" t="s">
        <v>151</v>
      </c>
    </row>
    <row r="190" spans="3:17" ht="25.5">
      <c r="C190" s="5"/>
      <c r="D190" s="26"/>
      <c r="E190" s="5"/>
      <c r="G190" s="34" t="s">
        <v>15</v>
      </c>
      <c r="H190" s="11" t="s">
        <v>159</v>
      </c>
    </row>
    <row r="191" spans="3:17" ht="38.25">
      <c r="C191" s="5"/>
      <c r="D191" s="26"/>
      <c r="E191" s="5"/>
      <c r="G191" s="34" t="s">
        <v>15</v>
      </c>
      <c r="H191" s="15" t="s">
        <v>275</v>
      </c>
    </row>
    <row r="192" spans="3:17" ht="25.5">
      <c r="C192" s="5"/>
      <c r="D192" s="26"/>
      <c r="E192" s="5"/>
      <c r="G192" s="34" t="s">
        <v>15</v>
      </c>
      <c r="H192" s="11" t="s">
        <v>152</v>
      </c>
    </row>
    <row r="193" spans="3:17" ht="38.25">
      <c r="C193" s="5"/>
      <c r="D193" s="26"/>
      <c r="E193" s="5"/>
      <c r="G193" s="34" t="s">
        <v>15</v>
      </c>
      <c r="H193" s="55" t="s">
        <v>269</v>
      </c>
    </row>
    <row r="194" spans="3:17">
      <c r="C194" s="5"/>
      <c r="D194" s="26"/>
      <c r="E194" s="5"/>
      <c r="G194" s="34"/>
      <c r="H194" s="11" t="s">
        <v>262</v>
      </c>
    </row>
    <row r="195" spans="3:17" ht="25.5">
      <c r="C195" s="5"/>
      <c r="D195" s="26"/>
      <c r="E195" s="5"/>
      <c r="H195" s="11" t="s">
        <v>142</v>
      </c>
    </row>
    <row r="196" spans="3:17">
      <c r="C196" s="5"/>
      <c r="D196" s="26"/>
      <c r="E196" s="5"/>
      <c r="H196" s="11" t="s">
        <v>233</v>
      </c>
    </row>
    <row r="197" spans="3:17" ht="63.75">
      <c r="C197" s="5"/>
      <c r="D197" s="26"/>
      <c r="E197" s="5"/>
      <c r="H197" s="77" t="s">
        <v>211</v>
      </c>
      <c r="J197" s="4" t="s">
        <v>3</v>
      </c>
      <c r="K197" s="77">
        <v>64</v>
      </c>
      <c r="L197" s="12"/>
      <c r="M197" s="12">
        <f>K197*L197</f>
        <v>0</v>
      </c>
    </row>
    <row r="198" spans="3:17">
      <c r="C198" s="5"/>
      <c r="D198" s="26" t="str">
        <f t="shared" ref="D198" si="32">IF(ISBLANK(O198)&lt;&gt;TRUE,$C$152,"  ")</f>
        <v xml:space="preserve">  </v>
      </c>
      <c r="E198" s="5" t="str">
        <f>IF(ISBLANK(O198)&lt;&gt;TRUE,COUNTA($O$152:O198)&amp;".","  ")</f>
        <v xml:space="preserve">  </v>
      </c>
      <c r="P198" t="s">
        <v>0</v>
      </c>
      <c r="Q198">
        <v>123456</v>
      </c>
    </row>
    <row r="199" spans="3:17" ht="63.75">
      <c r="C199" s="5"/>
      <c r="D199" s="26" t="str">
        <f t="shared" ref="D199:D222" si="33">IF(ISBLANK(O199)&lt;&gt;TRUE,$C$152,"  ")</f>
        <v>B.</v>
      </c>
      <c r="E199" s="5" t="str">
        <f>IF(ISBLANK(O199)&lt;&gt;TRUE,COUNTA($O$152:O199)&amp;".","  ")</f>
        <v>5.</v>
      </c>
      <c r="H199" s="55" t="s">
        <v>215</v>
      </c>
      <c r="O199" t="s">
        <v>0</v>
      </c>
    </row>
    <row r="200" spans="3:17">
      <c r="C200" s="5"/>
      <c r="D200" s="26"/>
      <c r="E200" s="5"/>
      <c r="G200" s="34" t="s">
        <v>15</v>
      </c>
      <c r="H200" s="34" t="s">
        <v>153</v>
      </c>
    </row>
    <row r="201" spans="3:17">
      <c r="C201" s="5"/>
      <c r="D201" s="26"/>
      <c r="E201" s="5"/>
      <c r="G201" s="34" t="s">
        <v>15</v>
      </c>
      <c r="H201" s="11" t="s">
        <v>154</v>
      </c>
    </row>
    <row r="202" spans="3:17" ht="25.5">
      <c r="C202" s="5"/>
      <c r="D202" s="26"/>
      <c r="E202" s="5"/>
      <c r="G202" s="34" t="s">
        <v>15</v>
      </c>
      <c r="H202" s="11" t="s">
        <v>157</v>
      </c>
    </row>
    <row r="203" spans="3:17" ht="38.25">
      <c r="C203" s="5"/>
      <c r="D203" s="26"/>
      <c r="E203" s="5"/>
      <c r="G203" s="34" t="s">
        <v>15</v>
      </c>
      <c r="H203" s="15" t="s">
        <v>270</v>
      </c>
      <c r="J203" s="4"/>
      <c r="K203" s="77"/>
      <c r="L203" s="12"/>
      <c r="M203" s="12"/>
    </row>
    <row r="204" spans="3:17">
      <c r="C204" s="5"/>
      <c r="D204" s="26"/>
      <c r="E204" s="5"/>
      <c r="G204" s="34" t="s">
        <v>15</v>
      </c>
      <c r="H204" s="11" t="s">
        <v>155</v>
      </c>
    </row>
    <row r="205" spans="3:17" ht="25.5">
      <c r="C205" s="5"/>
      <c r="D205" s="26"/>
      <c r="E205" s="5"/>
      <c r="G205" s="34" t="s">
        <v>15</v>
      </c>
      <c r="H205" s="55" t="s">
        <v>271</v>
      </c>
      <c r="J205" s="4"/>
      <c r="K205" s="77"/>
      <c r="L205" s="12"/>
      <c r="M205" s="12"/>
    </row>
    <row r="206" spans="3:17">
      <c r="C206" s="5"/>
      <c r="D206" s="26"/>
      <c r="E206" s="5"/>
      <c r="G206" s="34"/>
      <c r="H206" s="11" t="s">
        <v>262</v>
      </c>
    </row>
    <row r="207" spans="3:17" ht="25.5">
      <c r="C207" s="5"/>
      <c r="D207" s="26"/>
      <c r="E207" s="5"/>
      <c r="H207" s="11" t="s">
        <v>142</v>
      </c>
    </row>
    <row r="208" spans="3:17">
      <c r="C208" s="5"/>
      <c r="D208" s="26"/>
      <c r="E208" s="5"/>
      <c r="H208" s="11" t="s">
        <v>234</v>
      </c>
    </row>
    <row r="209" spans="3:17" ht="63.75">
      <c r="C209" s="5"/>
      <c r="D209" s="26"/>
      <c r="E209" s="5"/>
      <c r="H209" s="77" t="s">
        <v>211</v>
      </c>
      <c r="J209" s="4" t="s">
        <v>3</v>
      </c>
      <c r="K209" s="77">
        <v>6</v>
      </c>
      <c r="L209" s="12"/>
      <c r="M209" s="12">
        <f>K209*L209</f>
        <v>0</v>
      </c>
    </row>
    <row r="210" spans="3:17">
      <c r="C210" s="5"/>
      <c r="D210" s="26" t="str">
        <f t="shared" si="33"/>
        <v xml:space="preserve">  </v>
      </c>
      <c r="E210" s="5" t="str">
        <f>IF(ISBLANK(O210)&lt;&gt;TRUE,COUNTA($O$152:O210)&amp;".","  ")</f>
        <v xml:space="preserve">  </v>
      </c>
      <c r="H210" s="11"/>
      <c r="Q210">
        <v>123460</v>
      </c>
    </row>
    <row r="211" spans="3:17" ht="63.75">
      <c r="C211" s="5"/>
      <c r="D211" s="26" t="str">
        <f t="shared" si="33"/>
        <v>B.</v>
      </c>
      <c r="E211" s="5" t="str">
        <f>IF(ISBLANK(O211)&lt;&gt;TRUE,COUNTA($O$152:O211)&amp;".","  ")</f>
        <v>6.</v>
      </c>
      <c r="H211" s="11" t="s">
        <v>216</v>
      </c>
      <c r="O211" t="s">
        <v>0</v>
      </c>
    </row>
    <row r="212" spans="3:17" ht="38.25">
      <c r="C212" s="5"/>
      <c r="D212" s="26"/>
      <c r="E212" s="5"/>
      <c r="G212" s="34" t="s">
        <v>15</v>
      </c>
      <c r="H212" s="15" t="s">
        <v>156</v>
      </c>
    </row>
    <row r="213" spans="3:17">
      <c r="C213" s="5"/>
      <c r="D213" s="26"/>
      <c r="E213" s="5"/>
      <c r="G213" s="34" t="s">
        <v>15</v>
      </c>
      <c r="H213" s="34" t="s">
        <v>160</v>
      </c>
    </row>
    <row r="214" spans="3:17" ht="25.5">
      <c r="C214" s="5"/>
      <c r="D214" s="26"/>
      <c r="E214" s="5"/>
      <c r="G214" s="34" t="s">
        <v>15</v>
      </c>
      <c r="H214" s="11" t="s">
        <v>158</v>
      </c>
    </row>
    <row r="215" spans="3:17" ht="38.25">
      <c r="C215" s="5"/>
      <c r="D215" s="26"/>
      <c r="E215" s="5"/>
      <c r="G215" s="34" t="s">
        <v>15</v>
      </c>
      <c r="H215" s="15" t="s">
        <v>274</v>
      </c>
    </row>
    <row r="216" spans="3:17" ht="76.5">
      <c r="C216" s="5"/>
      <c r="D216" s="26"/>
      <c r="E216" s="5"/>
      <c r="G216" s="34" t="s">
        <v>15</v>
      </c>
      <c r="H216" s="11" t="s">
        <v>1118</v>
      </c>
    </row>
    <row r="217" spans="3:17" ht="25.5">
      <c r="C217" s="5"/>
      <c r="D217" s="26"/>
      <c r="E217" s="5"/>
      <c r="G217" s="34" t="s">
        <v>15</v>
      </c>
      <c r="H217" s="55" t="s">
        <v>272</v>
      </c>
      <c r="J217" s="4"/>
      <c r="K217" s="77"/>
      <c r="L217" s="12"/>
      <c r="M217" s="12"/>
    </row>
    <row r="218" spans="3:17">
      <c r="C218" s="5"/>
      <c r="D218" s="26"/>
      <c r="E218" s="5"/>
      <c r="G218" s="34"/>
      <c r="H218" s="11" t="s">
        <v>262</v>
      </c>
    </row>
    <row r="219" spans="3:17" ht="25.5">
      <c r="C219" s="5"/>
      <c r="D219" s="26"/>
      <c r="E219" s="5"/>
      <c r="H219" s="11" t="s">
        <v>142</v>
      </c>
    </row>
    <row r="220" spans="3:17">
      <c r="C220" s="5"/>
      <c r="D220" s="26"/>
      <c r="E220" s="5"/>
      <c r="H220" s="11" t="s">
        <v>235</v>
      </c>
    </row>
    <row r="221" spans="3:17" ht="63.75">
      <c r="C221" s="5"/>
      <c r="D221" s="26"/>
      <c r="E221" s="5"/>
      <c r="H221" s="77" t="s">
        <v>211</v>
      </c>
      <c r="J221" s="4" t="s">
        <v>3</v>
      </c>
      <c r="K221" s="77">
        <v>2</v>
      </c>
      <c r="L221" s="12"/>
      <c r="M221" s="12">
        <f>K221*L221</f>
        <v>0</v>
      </c>
    </row>
    <row r="222" spans="3:17">
      <c r="C222" s="5"/>
      <c r="D222" s="26" t="str">
        <f t="shared" si="33"/>
        <v xml:space="preserve">  </v>
      </c>
      <c r="E222" s="5" t="str">
        <f>IF(ISBLANK(O222)&lt;&gt;TRUE,COUNTA($O$152:O222)&amp;".","  ")</f>
        <v xml:space="preserve">  </v>
      </c>
      <c r="H222" s="11"/>
      <c r="Q222">
        <v>123461</v>
      </c>
    </row>
    <row r="223" spans="3:17" ht="63.75">
      <c r="C223" s="5"/>
      <c r="D223" s="26" t="str">
        <f t="shared" ref="D223:D281" si="34">IF(ISBLANK(O223)&lt;&gt;TRUE,$C$152,"  ")</f>
        <v>B.</v>
      </c>
      <c r="E223" s="5" t="str">
        <f>IF(ISBLANK(O223)&lt;&gt;TRUE,COUNTA($O$152:O223)&amp;".","  ")</f>
        <v>7.</v>
      </c>
      <c r="H223" s="11" t="s">
        <v>217</v>
      </c>
      <c r="O223" t="s">
        <v>0</v>
      </c>
    </row>
    <row r="224" spans="3:17" ht="38.25">
      <c r="C224" s="5"/>
      <c r="D224" s="26"/>
      <c r="E224" s="5"/>
      <c r="G224" s="34" t="s">
        <v>15</v>
      </c>
      <c r="H224" s="15" t="s">
        <v>161</v>
      </c>
    </row>
    <row r="225" spans="3:17">
      <c r="C225" s="5"/>
      <c r="D225" s="26"/>
      <c r="E225" s="5"/>
      <c r="G225" s="34" t="s">
        <v>15</v>
      </c>
      <c r="H225" s="34" t="s">
        <v>163</v>
      </c>
    </row>
    <row r="226" spans="3:17" ht="25.5">
      <c r="C226" s="5"/>
      <c r="D226" s="26"/>
      <c r="E226" s="5"/>
      <c r="G226" s="34" t="s">
        <v>15</v>
      </c>
      <c r="H226" s="11" t="s">
        <v>164</v>
      </c>
    </row>
    <row r="227" spans="3:17" ht="38.25">
      <c r="C227" s="5"/>
      <c r="D227" s="26"/>
      <c r="E227" s="5"/>
      <c r="G227" s="34" t="s">
        <v>15</v>
      </c>
      <c r="H227" s="15" t="s">
        <v>274</v>
      </c>
    </row>
    <row r="228" spans="3:17" ht="76.5">
      <c r="C228" s="5"/>
      <c r="D228" s="26"/>
      <c r="E228" s="5"/>
      <c r="G228" s="34" t="s">
        <v>15</v>
      </c>
      <c r="H228" s="11" t="s">
        <v>1119</v>
      </c>
    </row>
    <row r="229" spans="3:17" ht="25.5">
      <c r="C229" s="5"/>
      <c r="D229" s="26"/>
      <c r="E229" s="5"/>
      <c r="G229" s="34" t="s">
        <v>15</v>
      </c>
      <c r="H229" s="55" t="s">
        <v>273</v>
      </c>
      <c r="J229" s="4"/>
      <c r="K229" s="77"/>
      <c r="L229" s="12"/>
      <c r="M229" s="12"/>
    </row>
    <row r="230" spans="3:17">
      <c r="C230" s="5"/>
      <c r="D230" s="26"/>
      <c r="E230" s="5"/>
      <c r="G230" s="34"/>
      <c r="H230" s="11" t="s">
        <v>262</v>
      </c>
    </row>
    <row r="231" spans="3:17" ht="25.5">
      <c r="C231" s="5"/>
      <c r="D231" s="26"/>
      <c r="E231" s="5"/>
      <c r="H231" s="11" t="s">
        <v>142</v>
      </c>
    </row>
    <row r="232" spans="3:17">
      <c r="C232" s="5"/>
      <c r="D232" s="26"/>
      <c r="E232" s="5"/>
      <c r="H232" s="11" t="s">
        <v>236</v>
      </c>
    </row>
    <row r="233" spans="3:17" ht="63.75">
      <c r="C233" s="5"/>
      <c r="D233" s="26"/>
      <c r="E233" s="5"/>
      <c r="H233" s="77" t="s">
        <v>211</v>
      </c>
      <c r="J233" s="4" t="s">
        <v>3</v>
      </c>
      <c r="K233" s="77">
        <v>1</v>
      </c>
      <c r="L233" s="12"/>
      <c r="M233" s="12">
        <f>K233*L233</f>
        <v>0</v>
      </c>
    </row>
    <row r="234" spans="3:17">
      <c r="C234" s="5"/>
      <c r="D234" s="26" t="str">
        <f t="shared" si="34"/>
        <v xml:space="preserve">  </v>
      </c>
      <c r="E234" s="5" t="str">
        <f>IF(ISBLANK(O234)&lt;&gt;TRUE,COUNTA($O$152:O234)&amp;".","  ")</f>
        <v xml:space="preserve">  </v>
      </c>
      <c r="H234" s="11"/>
      <c r="Q234">
        <v>123462</v>
      </c>
    </row>
    <row r="235" spans="3:17" ht="63.75">
      <c r="C235" s="5"/>
      <c r="D235" s="26" t="str">
        <f t="shared" si="34"/>
        <v>B.</v>
      </c>
      <c r="E235" s="5" t="str">
        <f>IF(ISBLANK(O235)&lt;&gt;TRUE,COUNTA($O$152:O235)&amp;".","  ")</f>
        <v>8.</v>
      </c>
      <c r="H235" s="11" t="s">
        <v>218</v>
      </c>
      <c r="O235" t="s">
        <v>0</v>
      </c>
    </row>
    <row r="236" spans="3:17" ht="38.25">
      <c r="C236" s="5"/>
      <c r="D236" s="26"/>
      <c r="E236" s="5"/>
      <c r="G236" s="34" t="s">
        <v>15</v>
      </c>
      <c r="H236" s="15" t="s">
        <v>162</v>
      </c>
    </row>
    <row r="237" spans="3:17">
      <c r="C237" s="5"/>
      <c r="D237" s="26"/>
      <c r="E237" s="5"/>
      <c r="G237" s="34" t="s">
        <v>15</v>
      </c>
      <c r="H237" s="34" t="s">
        <v>147</v>
      </c>
    </row>
    <row r="238" spans="3:17" ht="25.5">
      <c r="C238" s="5"/>
      <c r="D238" s="26"/>
      <c r="E238" s="5"/>
      <c r="G238" s="34" t="s">
        <v>15</v>
      </c>
      <c r="H238" s="11" t="s">
        <v>165</v>
      </c>
    </row>
    <row r="239" spans="3:17" ht="38.25">
      <c r="C239" s="5"/>
      <c r="D239" s="26"/>
      <c r="E239" s="5"/>
      <c r="G239" s="34" t="s">
        <v>15</v>
      </c>
      <c r="H239" s="15" t="s">
        <v>274</v>
      </c>
    </row>
    <row r="240" spans="3:17" ht="76.5">
      <c r="C240" s="5"/>
      <c r="D240" s="26"/>
      <c r="E240" s="5"/>
      <c r="G240" s="34" t="s">
        <v>15</v>
      </c>
      <c r="H240" s="11" t="s">
        <v>1120</v>
      </c>
    </row>
    <row r="241" spans="3:17" ht="25.5">
      <c r="C241" s="5"/>
      <c r="D241" s="26"/>
      <c r="E241" s="5"/>
      <c r="G241" s="34" t="s">
        <v>15</v>
      </c>
      <c r="H241" s="55" t="s">
        <v>272</v>
      </c>
      <c r="J241" s="4"/>
      <c r="K241" s="77"/>
      <c r="L241" s="12"/>
      <c r="M241" s="12"/>
    </row>
    <row r="242" spans="3:17">
      <c r="C242" s="5"/>
      <c r="D242" s="26"/>
      <c r="E242" s="5"/>
      <c r="G242" s="34"/>
      <c r="H242" s="11" t="s">
        <v>262</v>
      </c>
    </row>
    <row r="243" spans="3:17" ht="25.5">
      <c r="C243" s="5"/>
      <c r="D243" s="26"/>
      <c r="E243" s="5"/>
      <c r="H243" s="11" t="s">
        <v>142</v>
      </c>
    </row>
    <row r="244" spans="3:17">
      <c r="C244" s="5"/>
      <c r="D244" s="26"/>
      <c r="E244" s="5"/>
      <c r="H244" s="11" t="s">
        <v>237</v>
      </c>
    </row>
    <row r="245" spans="3:17" ht="63.75">
      <c r="C245" s="5"/>
      <c r="D245" s="26"/>
      <c r="E245" s="5"/>
      <c r="H245" s="77" t="s">
        <v>211</v>
      </c>
      <c r="J245" s="4" t="s">
        <v>3</v>
      </c>
      <c r="K245" s="77">
        <v>2</v>
      </c>
      <c r="L245" s="12"/>
      <c r="M245" s="12">
        <f>K245*L245</f>
        <v>0</v>
      </c>
    </row>
    <row r="246" spans="3:17">
      <c r="C246" s="5"/>
      <c r="D246" s="26" t="str">
        <f t="shared" si="34"/>
        <v xml:space="preserve">  </v>
      </c>
      <c r="E246" s="5" t="str">
        <f>IF(ISBLANK(O246)&lt;&gt;TRUE,COUNTA($O$152:O246)&amp;".","  ")</f>
        <v xml:space="preserve">  </v>
      </c>
      <c r="H246" s="11"/>
      <c r="Q246">
        <v>123463</v>
      </c>
    </row>
    <row r="247" spans="3:17" ht="38.25">
      <c r="C247" s="5"/>
      <c r="D247" s="26" t="str">
        <f t="shared" si="34"/>
        <v>B.</v>
      </c>
      <c r="E247" s="5" t="str">
        <f>IF(ISBLANK(O247)&lt;&gt;TRUE,COUNTA($O$152:O247)&amp;".","  ")</f>
        <v>9.</v>
      </c>
      <c r="H247" s="11" t="s">
        <v>219</v>
      </c>
      <c r="O247" t="s">
        <v>0</v>
      </c>
    </row>
    <row r="248" spans="3:17">
      <c r="C248" s="5"/>
      <c r="D248" s="26"/>
      <c r="E248" s="5"/>
      <c r="G248" s="34" t="s">
        <v>15</v>
      </c>
      <c r="H248" s="15" t="s">
        <v>171</v>
      </c>
    </row>
    <row r="249" spans="3:17">
      <c r="C249" s="5"/>
      <c r="D249" s="26"/>
      <c r="E249" s="5"/>
      <c r="G249" s="34" t="s">
        <v>15</v>
      </c>
      <c r="H249" s="34" t="s">
        <v>166</v>
      </c>
    </row>
    <row r="250" spans="3:17" ht="25.5">
      <c r="C250" s="5"/>
      <c r="D250" s="26"/>
      <c r="E250" s="5"/>
      <c r="G250" s="34" t="s">
        <v>15</v>
      </c>
      <c r="H250" s="11" t="s">
        <v>176</v>
      </c>
    </row>
    <row r="251" spans="3:17">
      <c r="C251" s="5"/>
      <c r="D251" s="26"/>
      <c r="E251" s="5"/>
      <c r="G251" s="34" t="s">
        <v>15</v>
      </c>
      <c r="H251" s="11" t="s">
        <v>167</v>
      </c>
    </row>
    <row r="252" spans="3:17" ht="38.25">
      <c r="C252" s="5"/>
      <c r="D252" s="26"/>
      <c r="E252" s="5"/>
      <c r="G252" s="34" t="s">
        <v>15</v>
      </c>
      <c r="H252" s="55" t="s">
        <v>253</v>
      </c>
      <c r="J252" s="4"/>
      <c r="K252" s="77"/>
      <c r="L252" s="12"/>
      <c r="M252" s="12"/>
    </row>
    <row r="253" spans="3:17">
      <c r="C253" s="5"/>
      <c r="D253" s="26"/>
      <c r="E253" s="5"/>
      <c r="G253" s="34"/>
      <c r="H253" s="11" t="s">
        <v>262</v>
      </c>
    </row>
    <row r="254" spans="3:17" ht="25.5">
      <c r="C254" s="5"/>
      <c r="D254" s="26"/>
      <c r="E254" s="5"/>
      <c r="H254" s="11" t="s">
        <v>142</v>
      </c>
    </row>
    <row r="255" spans="3:17">
      <c r="C255" s="5"/>
      <c r="D255" s="26"/>
      <c r="E255" s="5"/>
      <c r="H255" s="11" t="s">
        <v>238</v>
      </c>
    </row>
    <row r="256" spans="3:17" ht="63.75">
      <c r="C256" s="5"/>
      <c r="D256" s="26"/>
      <c r="E256" s="5"/>
      <c r="H256" s="77" t="s">
        <v>211</v>
      </c>
      <c r="J256" s="4" t="s">
        <v>3</v>
      </c>
      <c r="K256" s="77">
        <v>2</v>
      </c>
      <c r="L256" s="12"/>
      <c r="M256" s="12">
        <f>K256*L256</f>
        <v>0</v>
      </c>
    </row>
    <row r="257" spans="3:17">
      <c r="C257" s="5"/>
      <c r="D257" s="26" t="str">
        <f t="shared" si="34"/>
        <v xml:space="preserve">  </v>
      </c>
      <c r="E257" s="5" t="str">
        <f>IF(ISBLANK(O257)&lt;&gt;TRUE,COUNTA($O$152:O257)&amp;".","  ")</f>
        <v xml:space="preserve">  </v>
      </c>
      <c r="H257" s="11"/>
      <c r="Q257">
        <v>123464</v>
      </c>
    </row>
    <row r="258" spans="3:17" ht="38.25">
      <c r="C258" s="5"/>
      <c r="D258" s="26" t="str">
        <f t="shared" si="34"/>
        <v>B.</v>
      </c>
      <c r="E258" s="5" t="str">
        <f>IF(ISBLANK(O258)&lt;&gt;TRUE,COUNTA($O$152:O258)&amp;".","  ")</f>
        <v>10.</v>
      </c>
      <c r="H258" s="11" t="s">
        <v>220</v>
      </c>
      <c r="O258" t="s">
        <v>0</v>
      </c>
    </row>
    <row r="259" spans="3:17">
      <c r="C259" s="5"/>
      <c r="D259" s="26"/>
      <c r="E259" s="5"/>
      <c r="G259" s="34" t="s">
        <v>15</v>
      </c>
      <c r="H259" s="15" t="s">
        <v>171</v>
      </c>
    </row>
    <row r="260" spans="3:17">
      <c r="C260" s="5"/>
      <c r="D260" s="26"/>
      <c r="E260" s="5"/>
      <c r="G260" s="34" t="s">
        <v>15</v>
      </c>
      <c r="H260" s="34" t="s">
        <v>168</v>
      </c>
    </row>
    <row r="261" spans="3:17" ht="25.5">
      <c r="C261" s="5"/>
      <c r="D261" s="26"/>
      <c r="E261" s="5"/>
      <c r="G261" s="34" t="s">
        <v>15</v>
      </c>
      <c r="H261" s="11" t="s">
        <v>176</v>
      </c>
    </row>
    <row r="262" spans="3:17">
      <c r="C262" s="5"/>
      <c r="D262" s="26"/>
      <c r="E262" s="5"/>
      <c r="G262" s="34" t="s">
        <v>15</v>
      </c>
      <c r="H262" s="11" t="s">
        <v>167</v>
      </c>
    </row>
    <row r="263" spans="3:17" ht="38.25">
      <c r="C263" s="5"/>
      <c r="D263" s="26"/>
      <c r="E263" s="5"/>
      <c r="G263" s="34" t="s">
        <v>15</v>
      </c>
      <c r="H263" s="55" t="s">
        <v>253</v>
      </c>
      <c r="J263" s="4"/>
      <c r="K263" s="77"/>
      <c r="L263" s="12"/>
      <c r="M263" s="12"/>
    </row>
    <row r="264" spans="3:17">
      <c r="C264" s="5"/>
      <c r="D264" s="26"/>
      <c r="E264" s="5"/>
      <c r="G264" s="34"/>
      <c r="H264" s="11" t="s">
        <v>262</v>
      </c>
    </row>
    <row r="265" spans="3:17" ht="25.5">
      <c r="C265" s="5"/>
      <c r="D265" s="26"/>
      <c r="E265" s="5"/>
      <c r="H265" s="11" t="s">
        <v>142</v>
      </c>
    </row>
    <row r="266" spans="3:17">
      <c r="C266" s="5"/>
      <c r="D266" s="26"/>
      <c r="E266" s="5"/>
      <c r="H266" s="11" t="s">
        <v>239</v>
      </c>
    </row>
    <row r="267" spans="3:17" ht="63.75">
      <c r="C267" s="5"/>
      <c r="D267" s="26"/>
      <c r="E267" s="5"/>
      <c r="H267" s="77" t="s">
        <v>211</v>
      </c>
      <c r="J267" s="4" t="s">
        <v>3</v>
      </c>
      <c r="K267" s="77">
        <v>1</v>
      </c>
      <c r="L267" s="12"/>
      <c r="M267" s="12">
        <f>K267*L267</f>
        <v>0</v>
      </c>
    </row>
    <row r="268" spans="3:17">
      <c r="C268" s="5"/>
      <c r="D268" s="26" t="str">
        <f t="shared" si="34"/>
        <v xml:space="preserve">  </v>
      </c>
      <c r="E268" s="5" t="str">
        <f>IF(ISBLANK(O268)&lt;&gt;TRUE,COUNTA($O$152:O268)&amp;".","  ")</f>
        <v xml:space="preserve">  </v>
      </c>
      <c r="H268" s="11"/>
      <c r="Q268">
        <v>123465</v>
      </c>
    </row>
    <row r="269" spans="3:17" ht="51">
      <c r="C269" s="5"/>
      <c r="D269" s="26" t="str">
        <f t="shared" si="34"/>
        <v>B.</v>
      </c>
      <c r="E269" s="5" t="str">
        <f>IF(ISBLANK(O269)&lt;&gt;TRUE,COUNTA($O$152:O269)&amp;".","  ")</f>
        <v>11.</v>
      </c>
      <c r="H269" s="11" t="s">
        <v>221</v>
      </c>
      <c r="O269" t="s">
        <v>0</v>
      </c>
    </row>
    <row r="270" spans="3:17" ht="38.25">
      <c r="C270" s="5"/>
      <c r="D270" s="26"/>
      <c r="E270" s="5"/>
      <c r="G270" s="34" t="s">
        <v>15</v>
      </c>
      <c r="H270" s="15" t="s">
        <v>170</v>
      </c>
    </row>
    <row r="271" spans="3:17">
      <c r="C271" s="5"/>
      <c r="D271" s="26"/>
      <c r="E271" s="5"/>
      <c r="G271" s="34" t="s">
        <v>15</v>
      </c>
      <c r="H271" s="34" t="s">
        <v>84</v>
      </c>
    </row>
    <row r="272" spans="3:17" ht="38.25">
      <c r="C272" s="5"/>
      <c r="D272" s="26"/>
      <c r="E272" s="5"/>
      <c r="G272" s="34" t="s">
        <v>15</v>
      </c>
      <c r="H272" s="11" t="s">
        <v>174</v>
      </c>
    </row>
    <row r="273" spans="3:17" ht="38.25">
      <c r="C273" s="5"/>
      <c r="D273" s="26"/>
      <c r="E273" s="5"/>
      <c r="G273" s="34" t="s">
        <v>15</v>
      </c>
      <c r="H273" s="15" t="s">
        <v>276</v>
      </c>
    </row>
    <row r="274" spans="3:17" ht="51">
      <c r="C274" s="5"/>
      <c r="D274" s="26"/>
      <c r="E274" s="5"/>
      <c r="G274" s="34" t="s">
        <v>15</v>
      </c>
      <c r="H274" s="11" t="s">
        <v>1121</v>
      </c>
    </row>
    <row r="275" spans="3:17" ht="25.5">
      <c r="C275" s="5"/>
      <c r="D275" s="26"/>
      <c r="E275" s="5"/>
      <c r="G275" s="34" t="s">
        <v>15</v>
      </c>
      <c r="H275" s="11" t="s">
        <v>169</v>
      </c>
    </row>
    <row r="276" spans="3:17">
      <c r="C276" s="5"/>
      <c r="D276" s="26"/>
      <c r="E276" s="5"/>
      <c r="G276" s="34"/>
      <c r="H276" s="11" t="s">
        <v>262</v>
      </c>
    </row>
    <row r="277" spans="3:17" ht="25.5">
      <c r="C277" s="5"/>
      <c r="D277" s="26"/>
      <c r="E277" s="5"/>
      <c r="H277" s="11" t="s">
        <v>142</v>
      </c>
    </row>
    <row r="278" spans="3:17">
      <c r="C278" s="5"/>
      <c r="D278" s="26"/>
      <c r="E278" s="5"/>
      <c r="H278" s="11" t="s">
        <v>240</v>
      </c>
    </row>
    <row r="279" spans="3:17" ht="63.75">
      <c r="C279" s="5"/>
      <c r="D279" s="26"/>
      <c r="E279" s="5"/>
      <c r="H279" s="77" t="s">
        <v>211</v>
      </c>
      <c r="J279" s="4" t="s">
        <v>3</v>
      </c>
      <c r="K279" s="77">
        <v>1</v>
      </c>
      <c r="L279" s="12"/>
      <c r="M279" s="12">
        <f>K279*L279</f>
        <v>0</v>
      </c>
    </row>
    <row r="280" spans="3:17">
      <c r="C280" s="5"/>
      <c r="D280" s="26" t="str">
        <f t="shared" si="34"/>
        <v xml:space="preserve">  </v>
      </c>
      <c r="E280" s="5" t="str">
        <f>IF(ISBLANK(O280)&lt;&gt;TRUE,COUNTA($O$152:O280)&amp;".","  ")</f>
        <v xml:space="preserve">  </v>
      </c>
      <c r="H280" s="11"/>
      <c r="Q280">
        <v>123466</v>
      </c>
    </row>
    <row r="281" spans="3:17" ht="38.25">
      <c r="C281" s="5"/>
      <c r="D281" s="26" t="str">
        <f t="shared" si="34"/>
        <v>B.</v>
      </c>
      <c r="E281" s="5" t="str">
        <f>IF(ISBLANK(O281)&lt;&gt;TRUE,COUNTA($O$152:O281)&amp;".","  ")</f>
        <v>12.</v>
      </c>
      <c r="H281" s="11" t="s">
        <v>222</v>
      </c>
      <c r="J281" s="4"/>
      <c r="K281" s="77"/>
      <c r="L281" s="12"/>
      <c r="M281" s="12"/>
      <c r="O281" t="s">
        <v>0</v>
      </c>
    </row>
    <row r="282" spans="3:17">
      <c r="C282" s="5"/>
      <c r="D282" s="26"/>
      <c r="E282" s="5"/>
      <c r="G282" s="34" t="s">
        <v>15</v>
      </c>
      <c r="H282" s="15" t="s">
        <v>172</v>
      </c>
      <c r="J282" s="4"/>
      <c r="K282" s="77"/>
      <c r="L282" s="12"/>
      <c r="M282" s="12"/>
    </row>
    <row r="283" spans="3:17">
      <c r="C283" s="5"/>
      <c r="D283" s="26"/>
      <c r="E283" s="5"/>
      <c r="G283" s="34" t="s">
        <v>15</v>
      </c>
      <c r="H283" s="34" t="s">
        <v>173</v>
      </c>
      <c r="J283" s="4"/>
      <c r="K283" s="77"/>
      <c r="L283" s="12"/>
      <c r="M283" s="12"/>
    </row>
    <row r="284" spans="3:17" ht="25.5">
      <c r="C284" s="5"/>
      <c r="D284" s="26"/>
      <c r="E284" s="5"/>
      <c r="G284" s="34" t="s">
        <v>15</v>
      </c>
      <c r="H284" s="11" t="s">
        <v>175</v>
      </c>
    </row>
    <row r="285" spans="3:17" ht="25.5">
      <c r="C285" s="5"/>
      <c r="D285" s="26"/>
      <c r="E285" s="5"/>
      <c r="G285" s="34" t="s">
        <v>15</v>
      </c>
      <c r="H285" s="15" t="s">
        <v>177</v>
      </c>
      <c r="J285" s="4"/>
      <c r="K285" s="77"/>
      <c r="L285" s="12"/>
      <c r="M285" s="12"/>
    </row>
    <row r="286" spans="3:17">
      <c r="C286" s="5"/>
      <c r="D286" s="26"/>
      <c r="E286" s="5"/>
      <c r="G286" s="34" t="s">
        <v>15</v>
      </c>
      <c r="H286" s="11" t="s">
        <v>178</v>
      </c>
      <c r="J286" s="4"/>
      <c r="K286" s="77"/>
      <c r="L286" s="12"/>
      <c r="M286" s="12"/>
    </row>
    <row r="287" spans="3:17" ht="25.5">
      <c r="C287" s="5"/>
      <c r="D287" s="26"/>
      <c r="E287" s="5"/>
      <c r="G287" s="34" t="s">
        <v>15</v>
      </c>
      <c r="H287" s="11" t="s">
        <v>83</v>
      </c>
    </row>
    <row r="288" spans="3:17" ht="38.25">
      <c r="C288" s="5"/>
      <c r="D288" s="26"/>
      <c r="E288" s="5"/>
      <c r="G288" s="34" t="s">
        <v>15</v>
      </c>
      <c r="H288" s="55" t="s">
        <v>252</v>
      </c>
      <c r="J288" s="4"/>
      <c r="K288" s="77"/>
      <c r="L288" s="12"/>
      <c r="M288" s="12"/>
    </row>
    <row r="289" spans="3:15">
      <c r="C289" s="5"/>
      <c r="D289" s="26"/>
      <c r="E289" s="5"/>
      <c r="G289" s="34"/>
      <c r="H289" s="11" t="s">
        <v>262</v>
      </c>
    </row>
    <row r="290" spans="3:15" ht="25.5">
      <c r="C290" s="5"/>
      <c r="D290" s="26"/>
      <c r="E290" s="5"/>
      <c r="H290" s="11" t="s">
        <v>142</v>
      </c>
    </row>
    <row r="291" spans="3:15">
      <c r="C291" s="5"/>
      <c r="D291" s="26"/>
      <c r="E291" s="5"/>
      <c r="H291" s="11" t="s">
        <v>241</v>
      </c>
    </row>
    <row r="292" spans="3:15" ht="63.75">
      <c r="C292" s="5"/>
      <c r="D292" s="26"/>
      <c r="E292" s="5"/>
      <c r="H292" s="77" t="s">
        <v>211</v>
      </c>
      <c r="J292" s="4" t="s">
        <v>3</v>
      </c>
      <c r="K292" s="77">
        <v>1</v>
      </c>
      <c r="L292" s="12"/>
      <c r="M292" s="12">
        <f>K292*L292</f>
        <v>0</v>
      </c>
    </row>
    <row r="293" spans="3:15">
      <c r="C293" s="5"/>
      <c r="D293" s="26" t="str">
        <f>IF(ISBLANK(O293)&lt;&gt;TRUE,$C$152,"  ")</f>
        <v xml:space="preserve">  </v>
      </c>
      <c r="E293" s="5" t="str">
        <f>IF(ISBLANK(O293)&lt;&gt;TRUE,COUNTA($O$152:O293)&amp;".","  ")</f>
        <v xml:space="preserve">  </v>
      </c>
    </row>
    <row r="294" spans="3:15" ht="38.25">
      <c r="C294" s="5"/>
      <c r="D294" s="26" t="str">
        <f>IF(ISBLANK(O294)&lt;&gt;TRUE,$C$152,"  ")</f>
        <v>B.</v>
      </c>
      <c r="E294" s="5" t="str">
        <f>IF(ISBLANK(O294)&lt;&gt;TRUE,COUNTA($O$152:O294)&amp;".","  ")</f>
        <v>13.</v>
      </c>
      <c r="H294" s="11" t="s">
        <v>223</v>
      </c>
      <c r="J294" s="4"/>
      <c r="K294" s="408"/>
      <c r="L294" s="12"/>
      <c r="M294" s="12"/>
      <c r="O294" t="s">
        <v>20</v>
      </c>
    </row>
    <row r="295" spans="3:15">
      <c r="C295" s="5"/>
      <c r="D295" s="26"/>
      <c r="E295" s="5"/>
      <c r="G295" s="34" t="s">
        <v>15</v>
      </c>
      <c r="H295" s="15" t="s">
        <v>179</v>
      </c>
      <c r="J295" s="4"/>
      <c r="K295" s="408"/>
      <c r="L295" s="12"/>
      <c r="M295" s="12"/>
    </row>
    <row r="296" spans="3:15">
      <c r="C296" s="5"/>
      <c r="D296" s="26"/>
      <c r="E296" s="5"/>
      <c r="G296" s="34" t="s">
        <v>15</v>
      </c>
      <c r="H296" s="34" t="s">
        <v>180</v>
      </c>
      <c r="J296" s="4"/>
      <c r="K296" s="408"/>
      <c r="L296" s="12"/>
      <c r="M296" s="12"/>
    </row>
    <row r="297" spans="3:15" ht="25.5">
      <c r="C297" s="5"/>
      <c r="D297" s="26"/>
      <c r="E297" s="5"/>
      <c r="G297" s="34" t="s">
        <v>15</v>
      </c>
      <c r="H297" s="11" t="s">
        <v>181</v>
      </c>
    </row>
    <row r="298" spans="3:15" ht="25.5">
      <c r="C298" s="5"/>
      <c r="D298" s="26"/>
      <c r="E298" s="5"/>
      <c r="G298" s="34" t="s">
        <v>15</v>
      </c>
      <c r="H298" s="15" t="s">
        <v>177</v>
      </c>
      <c r="J298" s="4"/>
      <c r="K298" s="77"/>
      <c r="L298" s="12"/>
      <c r="M298" s="12"/>
    </row>
    <row r="299" spans="3:15">
      <c r="C299" s="5"/>
      <c r="D299" s="26"/>
      <c r="E299" s="5"/>
      <c r="G299" s="34" t="s">
        <v>15</v>
      </c>
      <c r="H299" s="11" t="s">
        <v>182</v>
      </c>
      <c r="J299" s="4"/>
      <c r="K299" s="408"/>
      <c r="L299" s="12"/>
      <c r="M299" s="12"/>
    </row>
    <row r="300" spans="3:15" ht="25.5">
      <c r="C300" s="5"/>
      <c r="D300" s="26"/>
      <c r="E300" s="5"/>
      <c r="G300" s="34" t="s">
        <v>15</v>
      </c>
      <c r="H300" s="11" t="s">
        <v>83</v>
      </c>
    </row>
    <row r="301" spans="3:15" ht="38.25">
      <c r="C301" s="5"/>
      <c r="D301" s="26"/>
      <c r="E301" s="5"/>
      <c r="G301" s="34" t="s">
        <v>15</v>
      </c>
      <c r="H301" s="55" t="s">
        <v>254</v>
      </c>
      <c r="J301" s="4"/>
      <c r="K301" s="77"/>
      <c r="L301" s="12"/>
      <c r="M301" s="12"/>
    </row>
    <row r="302" spans="3:15">
      <c r="C302" s="5"/>
      <c r="D302" s="26"/>
      <c r="E302" s="5"/>
      <c r="G302" s="34"/>
      <c r="H302" s="11" t="s">
        <v>262</v>
      </c>
    </row>
    <row r="303" spans="3:15" ht="25.5">
      <c r="C303" s="5"/>
      <c r="D303" s="26" t="str">
        <f>IF(ISBLANK(O303)&lt;&gt;TRUE,$C$152,"  ")</f>
        <v xml:space="preserve">  </v>
      </c>
      <c r="E303" s="5" t="str">
        <f>IF(ISBLANK(O303)&lt;&gt;TRUE,COUNTA($O$152:O303)&amp;".","  ")</f>
        <v xml:space="preserve">  </v>
      </c>
      <c r="H303" s="11" t="s">
        <v>142</v>
      </c>
    </row>
    <row r="304" spans="3:15">
      <c r="C304" s="5"/>
      <c r="D304" s="26"/>
      <c r="E304" s="5"/>
      <c r="H304" s="11" t="s">
        <v>242</v>
      </c>
    </row>
    <row r="305" spans="3:17" ht="63.75">
      <c r="C305" s="5"/>
      <c r="D305" s="26"/>
      <c r="E305" s="5"/>
      <c r="H305" s="77" t="s">
        <v>211</v>
      </c>
      <c r="J305" s="4" t="s">
        <v>3</v>
      </c>
      <c r="K305" s="77">
        <v>1</v>
      </c>
      <c r="L305" s="12"/>
      <c r="M305" s="12">
        <f>K305*L305</f>
        <v>0</v>
      </c>
    </row>
    <row r="306" spans="3:17">
      <c r="C306" s="5"/>
      <c r="D306" s="26"/>
      <c r="E306" s="5"/>
      <c r="H306" s="11"/>
      <c r="J306" s="4"/>
      <c r="K306" s="77"/>
      <c r="L306" s="12"/>
      <c r="M306" s="12"/>
    </row>
    <row r="307" spans="3:17" ht="63.75">
      <c r="C307" s="5"/>
      <c r="D307" s="26" t="str">
        <f>IF(ISBLANK(O307)&lt;&gt;TRUE,$C$152,"  ")</f>
        <v>B.</v>
      </c>
      <c r="E307" s="5" t="str">
        <f>IF(ISBLANK(O307)&lt;&gt;TRUE,COUNTA($O$152:O307)&amp;".","  ")</f>
        <v>14.</v>
      </c>
      <c r="H307" s="11" t="s">
        <v>224</v>
      </c>
      <c r="O307" t="s">
        <v>0</v>
      </c>
    </row>
    <row r="308" spans="3:17">
      <c r="C308" s="5"/>
      <c r="D308" s="26" t="str">
        <f>IF(ISBLANK(O308)&lt;&gt;TRUE,$C$152,"  ")</f>
        <v xml:space="preserve">  </v>
      </c>
      <c r="E308" s="5" t="str">
        <f>IF(ISBLANK(O308)&lt;&gt;TRUE,COUNTA($O$152:O308)&amp;".","  ")</f>
        <v xml:space="preserve">  </v>
      </c>
      <c r="G308" s="34" t="s">
        <v>15</v>
      </c>
      <c r="H308" s="15" t="s">
        <v>187</v>
      </c>
      <c r="J308" s="4"/>
      <c r="K308" s="77"/>
      <c r="L308" s="12"/>
      <c r="M308" s="12"/>
    </row>
    <row r="309" spans="3:17">
      <c r="C309" s="5"/>
      <c r="D309" s="26" t="str">
        <f>IF(ISBLANK(O309)&lt;&gt;TRUE,$C$152,"  ")</f>
        <v xml:space="preserve">  </v>
      </c>
      <c r="E309" s="5" t="str">
        <f>IF(ISBLANK(O309)&lt;&gt;TRUE,COUNTA($O$152:O309)&amp;".","  ")</f>
        <v xml:space="preserve">  </v>
      </c>
      <c r="G309" s="34" t="s">
        <v>15</v>
      </c>
      <c r="H309" s="34" t="s">
        <v>183</v>
      </c>
      <c r="J309" s="4"/>
      <c r="K309" s="77"/>
      <c r="L309" s="12"/>
      <c r="M309" s="12"/>
    </row>
    <row r="310" spans="3:17" ht="25.5">
      <c r="C310" s="5"/>
      <c r="D310" s="26"/>
      <c r="E310" s="5"/>
      <c r="G310" s="34" t="s">
        <v>15</v>
      </c>
      <c r="H310" s="11" t="s">
        <v>184</v>
      </c>
    </row>
    <row r="311" spans="3:17" ht="38.25">
      <c r="C311" s="5"/>
      <c r="D311" s="26" t="str">
        <f>IF(ISBLANK(O311)&lt;&gt;TRUE,$C$152,"  ")</f>
        <v xml:space="preserve">  </v>
      </c>
      <c r="E311" s="5" t="str">
        <f>IF(ISBLANK(O311)&lt;&gt;TRUE,COUNTA($O$152:O312)&amp;".","  ")</f>
        <v xml:space="preserve">  </v>
      </c>
      <c r="G311" s="34" t="s">
        <v>15</v>
      </c>
      <c r="H311" s="15" t="s">
        <v>185</v>
      </c>
      <c r="J311" s="4"/>
      <c r="K311" s="77"/>
      <c r="L311" s="12"/>
      <c r="M311" s="12"/>
    </row>
    <row r="312" spans="3:17">
      <c r="C312" s="5"/>
      <c r="D312" s="26"/>
      <c r="E312" s="5"/>
      <c r="G312" s="34" t="s">
        <v>15</v>
      </c>
      <c r="H312" s="11" t="s">
        <v>186</v>
      </c>
      <c r="J312" s="4"/>
      <c r="K312" s="408"/>
      <c r="L312" s="12"/>
      <c r="M312" s="12"/>
    </row>
    <row r="313" spans="3:17" ht="38.25">
      <c r="C313" s="5"/>
      <c r="D313" s="26"/>
      <c r="E313" s="5"/>
      <c r="G313" s="34" t="s">
        <v>15</v>
      </c>
      <c r="H313" s="55" t="s">
        <v>255</v>
      </c>
      <c r="J313" s="4"/>
      <c r="K313" s="77"/>
      <c r="L313" s="12"/>
      <c r="M313" s="12"/>
    </row>
    <row r="314" spans="3:17">
      <c r="C314" s="5"/>
      <c r="D314" s="26"/>
      <c r="E314" s="5"/>
      <c r="G314" s="34"/>
      <c r="H314" s="11" t="s">
        <v>262</v>
      </c>
    </row>
    <row r="315" spans="3:17" ht="25.5">
      <c r="C315" s="5"/>
      <c r="D315" s="26" t="str">
        <f>IF(ISBLANK(O315)&lt;&gt;TRUE,$C$152,"  ")</f>
        <v xml:space="preserve">  </v>
      </c>
      <c r="E315" s="5" t="str">
        <f>IF(ISBLANK(O315)&lt;&gt;TRUE,COUNTA($O$152:O315)&amp;".","  ")</f>
        <v xml:space="preserve">  </v>
      </c>
      <c r="G315" s="5"/>
      <c r="H315" s="11" t="s">
        <v>142</v>
      </c>
      <c r="P315" t="s">
        <v>0</v>
      </c>
      <c r="Q315">
        <v>123456</v>
      </c>
    </row>
    <row r="316" spans="3:17">
      <c r="C316" s="5"/>
      <c r="D316" s="26"/>
      <c r="E316" s="5"/>
      <c r="H316" s="11" t="s">
        <v>243</v>
      </c>
    </row>
    <row r="317" spans="3:17" ht="63.75">
      <c r="C317" s="5"/>
      <c r="D317" s="26"/>
      <c r="E317" s="5"/>
      <c r="G317" s="5"/>
      <c r="H317" s="77" t="s">
        <v>211</v>
      </c>
      <c r="J317" s="4" t="s">
        <v>3</v>
      </c>
      <c r="K317" s="77">
        <v>1</v>
      </c>
      <c r="L317" s="12"/>
      <c r="M317" s="12">
        <f>K317*L317</f>
        <v>0</v>
      </c>
    </row>
    <row r="318" spans="3:17">
      <c r="C318" s="5"/>
      <c r="D318" s="26"/>
      <c r="E318" s="5"/>
      <c r="G318" s="5"/>
      <c r="H318" s="11"/>
      <c r="J318" s="4"/>
      <c r="K318" s="77"/>
      <c r="L318" s="12"/>
      <c r="M318" s="12"/>
    </row>
    <row r="319" spans="3:17" ht="51">
      <c r="C319" s="5"/>
      <c r="D319" s="26" t="str">
        <f>IF(ISBLANK(O319)&lt;&gt;TRUE,$C$152,"  ")</f>
        <v>B.</v>
      </c>
      <c r="E319" s="5" t="str">
        <f>IF(ISBLANK(O319)&lt;&gt;TRUE,COUNTA($O$152:O319)&amp;".","  ")</f>
        <v>15.</v>
      </c>
      <c r="H319" s="11" t="s">
        <v>225</v>
      </c>
      <c r="O319" t="s">
        <v>0</v>
      </c>
    </row>
    <row r="320" spans="3:17">
      <c r="C320" s="5"/>
      <c r="D320" s="26" t="str">
        <f>IF(ISBLANK(O320)&lt;&gt;TRUE,$C$152,"  ")</f>
        <v xml:space="preserve">  </v>
      </c>
      <c r="E320" s="5" t="str">
        <f>IF(ISBLANK(O320)&lt;&gt;TRUE,COUNTA($O$152:O320)&amp;".","  ")</f>
        <v xml:space="preserve">  </v>
      </c>
      <c r="G320" s="34" t="s">
        <v>15</v>
      </c>
      <c r="H320" s="15" t="s">
        <v>188</v>
      </c>
      <c r="J320" s="4"/>
      <c r="K320" s="77"/>
      <c r="L320" s="12"/>
      <c r="M320" s="12"/>
    </row>
    <row r="321" spans="3:17">
      <c r="C321" s="5"/>
      <c r="D321" s="26"/>
      <c r="E321" s="5"/>
      <c r="G321" s="34" t="s">
        <v>15</v>
      </c>
      <c r="H321" s="34" t="s">
        <v>84</v>
      </c>
      <c r="J321" s="4"/>
      <c r="K321" s="77"/>
      <c r="L321" s="12"/>
      <c r="M321" s="12"/>
    </row>
    <row r="322" spans="3:17" ht="25.5">
      <c r="C322" s="5"/>
      <c r="D322" s="26"/>
      <c r="E322" s="5"/>
      <c r="G322" s="34" t="s">
        <v>15</v>
      </c>
      <c r="H322" s="11" t="s">
        <v>189</v>
      </c>
    </row>
    <row r="323" spans="3:17" ht="38.25">
      <c r="C323" s="5"/>
      <c r="D323" s="26" t="str">
        <f>IF(ISBLANK(O323)&lt;&gt;TRUE,$C$152,"  ")</f>
        <v xml:space="preserve">  </v>
      </c>
      <c r="E323" s="5" t="str">
        <f>IF(ISBLANK(O323)&lt;&gt;TRUE,COUNTA($O$152:O324)&amp;".","  ")</f>
        <v xml:space="preserve">  </v>
      </c>
      <c r="G323" s="34" t="s">
        <v>15</v>
      </c>
      <c r="H323" s="15" t="s">
        <v>277</v>
      </c>
      <c r="J323" s="4"/>
      <c r="K323" s="77"/>
      <c r="L323" s="12"/>
      <c r="M323" s="12"/>
    </row>
    <row r="324" spans="3:17" ht="25.5">
      <c r="C324" s="5"/>
      <c r="D324" s="26"/>
      <c r="E324" s="5"/>
      <c r="G324" s="34" t="s">
        <v>15</v>
      </c>
      <c r="H324" s="11" t="s">
        <v>190</v>
      </c>
      <c r="J324" s="4"/>
      <c r="K324" s="408"/>
      <c r="L324" s="12"/>
      <c r="M324" s="12"/>
    </row>
    <row r="325" spans="3:17" ht="25.5">
      <c r="C325" s="5"/>
      <c r="D325" s="26"/>
      <c r="E325" s="5"/>
      <c r="G325" s="34" t="s">
        <v>15</v>
      </c>
      <c r="H325" s="15" t="s">
        <v>85</v>
      </c>
      <c r="J325" s="4"/>
      <c r="K325" s="77"/>
      <c r="L325" s="12"/>
      <c r="M325" s="12"/>
    </row>
    <row r="326" spans="3:17">
      <c r="C326" s="5"/>
      <c r="D326" s="26"/>
      <c r="E326" s="5"/>
      <c r="G326" s="34"/>
      <c r="H326" s="11" t="s">
        <v>262</v>
      </c>
    </row>
    <row r="327" spans="3:17" ht="25.5">
      <c r="C327" s="5"/>
      <c r="D327" s="26" t="str">
        <f>IF(ISBLANK(O327)&lt;&gt;TRUE,$C$152,"  ")</f>
        <v xml:space="preserve">  </v>
      </c>
      <c r="E327" s="5" t="str">
        <f>IF(ISBLANK(O327)&lt;&gt;TRUE,COUNTA($O$152:O327)&amp;".","  ")</f>
        <v xml:space="preserve">  </v>
      </c>
      <c r="G327" s="34"/>
      <c r="H327" s="11" t="s">
        <v>142</v>
      </c>
      <c r="Q327">
        <v>123457</v>
      </c>
    </row>
    <row r="328" spans="3:17">
      <c r="C328" s="5"/>
      <c r="D328" s="26"/>
      <c r="E328" s="5"/>
      <c r="H328" s="11" t="s">
        <v>244</v>
      </c>
    </row>
    <row r="329" spans="3:17" ht="63.75">
      <c r="C329" s="5"/>
      <c r="D329" s="26"/>
      <c r="E329" s="5"/>
      <c r="G329" s="34"/>
      <c r="H329" s="77" t="s">
        <v>211</v>
      </c>
      <c r="J329" s="4" t="s">
        <v>3</v>
      </c>
      <c r="K329" s="77">
        <v>17</v>
      </c>
      <c r="L329" s="12"/>
      <c r="M329" s="12">
        <f>K329*L329</f>
        <v>0</v>
      </c>
    </row>
    <row r="330" spans="3:17">
      <c r="C330" s="5"/>
      <c r="D330" s="26" t="str">
        <f>IF(ISBLANK(O330)&lt;&gt;TRUE,$C$152,"  ")</f>
        <v xml:space="preserve">  </v>
      </c>
      <c r="E330" s="5" t="str">
        <f>IF(ISBLANK(O330)&lt;&gt;TRUE,COUNTA($O$152:O330)&amp;".","  ")</f>
        <v xml:space="preserve">  </v>
      </c>
      <c r="H330" s="11"/>
      <c r="J330" s="4"/>
      <c r="K330" s="77"/>
      <c r="L330" s="12"/>
      <c r="M330" s="12"/>
    </row>
    <row r="331" spans="3:17" ht="38.25">
      <c r="C331" s="5"/>
      <c r="D331" s="26" t="str">
        <f>IF(ISBLANK(O331)&lt;&gt;TRUE,$C$152,"  ")</f>
        <v>B.</v>
      </c>
      <c r="E331" s="5" t="str">
        <f>IF(ISBLANK(O331)&lt;&gt;TRUE,COUNTA($O$152:O331)&amp;".","  ")</f>
        <v>16.</v>
      </c>
      <c r="H331" s="11" t="s">
        <v>226</v>
      </c>
      <c r="O331" t="s">
        <v>0</v>
      </c>
    </row>
    <row r="332" spans="3:17" ht="38.25">
      <c r="C332" s="5"/>
      <c r="D332" s="26"/>
      <c r="E332" s="5"/>
      <c r="G332" s="34" t="s">
        <v>15</v>
      </c>
      <c r="H332" s="15" t="s">
        <v>191</v>
      </c>
    </row>
    <row r="333" spans="3:17">
      <c r="C333" s="5"/>
      <c r="D333" s="26"/>
      <c r="E333" s="5"/>
      <c r="G333" s="34" t="s">
        <v>15</v>
      </c>
      <c r="H333" s="34" t="s">
        <v>192</v>
      </c>
    </row>
    <row r="334" spans="3:17" ht="38.25">
      <c r="C334" s="5"/>
      <c r="D334" s="26"/>
      <c r="E334" s="5"/>
      <c r="G334" s="34" t="s">
        <v>15</v>
      </c>
      <c r="H334" s="11" t="s">
        <v>193</v>
      </c>
    </row>
    <row r="335" spans="3:17" ht="38.25">
      <c r="C335" s="5"/>
      <c r="D335" s="26"/>
      <c r="E335" s="5"/>
      <c r="G335" s="34" t="s">
        <v>15</v>
      </c>
      <c r="H335" s="15" t="s">
        <v>274</v>
      </c>
    </row>
    <row r="336" spans="3:17" ht="38.25">
      <c r="C336" s="5"/>
      <c r="D336" s="26"/>
      <c r="E336" s="5"/>
      <c r="G336" s="34" t="s">
        <v>15</v>
      </c>
      <c r="H336" s="11" t="s">
        <v>1122</v>
      </c>
    </row>
    <row r="337" spans="3:17">
      <c r="C337" s="5"/>
      <c r="D337" s="26"/>
      <c r="E337" s="5"/>
      <c r="G337" s="34"/>
      <c r="H337" s="11" t="s">
        <v>262</v>
      </c>
    </row>
    <row r="338" spans="3:17" ht="25.5">
      <c r="C338" s="5"/>
      <c r="D338" s="26" t="str">
        <f>IF(ISBLANK(O338)&lt;&gt;TRUE,$C$152,"  ")</f>
        <v xml:space="preserve">  </v>
      </c>
      <c r="E338" s="5" t="str">
        <f>IF(ISBLANK(O338)&lt;&gt;TRUE,COUNTA($O$152:O338)&amp;".","  ")</f>
        <v xml:space="preserve">  </v>
      </c>
      <c r="H338" s="11" t="s">
        <v>82</v>
      </c>
    </row>
    <row r="339" spans="3:17">
      <c r="C339" s="5"/>
      <c r="D339" s="26"/>
      <c r="E339" s="5"/>
      <c r="H339" s="11" t="s">
        <v>245</v>
      </c>
    </row>
    <row r="340" spans="3:17" ht="63.75">
      <c r="C340" s="5"/>
      <c r="D340" s="26"/>
      <c r="E340" s="5"/>
      <c r="H340" s="77" t="s">
        <v>211</v>
      </c>
      <c r="J340" s="4" t="s">
        <v>3</v>
      </c>
      <c r="K340" s="77">
        <v>2</v>
      </c>
      <c r="L340" s="12"/>
      <c r="M340" s="12">
        <f>K340*L340</f>
        <v>0</v>
      </c>
    </row>
    <row r="341" spans="3:17">
      <c r="C341" s="5"/>
      <c r="D341" s="26" t="str">
        <f>IF(ISBLANK(O341)&lt;&gt;TRUE,$C$152,"  ")</f>
        <v xml:space="preserve">  </v>
      </c>
      <c r="E341" s="5" t="str">
        <f>IF(ISBLANK(O341)&lt;&gt;TRUE,COUNTA($O$152:O341)&amp;".","  ")</f>
        <v xml:space="preserve">  </v>
      </c>
      <c r="H341" s="11"/>
      <c r="Q341">
        <v>123458</v>
      </c>
    </row>
    <row r="342" spans="3:17" ht="38.25">
      <c r="C342" s="5"/>
      <c r="D342" s="26" t="str">
        <f>IF(ISBLANK(O342)&lt;&gt;TRUE,$C$152,"  ")</f>
        <v>B.</v>
      </c>
      <c r="E342" s="5" t="str">
        <f>IF(ISBLANK(O342)&lt;&gt;TRUE,COUNTA($O$152:O342)&amp;".","  ")</f>
        <v>17.</v>
      </c>
      <c r="H342" s="11" t="s">
        <v>227</v>
      </c>
      <c r="J342" s="4"/>
      <c r="K342" s="77"/>
      <c r="L342" s="12"/>
      <c r="M342" s="12"/>
      <c r="O342" t="s">
        <v>0</v>
      </c>
    </row>
    <row r="343" spans="3:17" ht="38.25">
      <c r="C343" s="5"/>
      <c r="D343" s="26"/>
      <c r="E343" s="5"/>
      <c r="G343" s="34" t="s">
        <v>15</v>
      </c>
      <c r="H343" s="15" t="s">
        <v>86</v>
      </c>
      <c r="J343" s="4"/>
      <c r="K343" s="77"/>
      <c r="L343" s="12"/>
      <c r="M343" s="12"/>
    </row>
    <row r="344" spans="3:17" ht="25.5">
      <c r="C344" s="5"/>
      <c r="D344" s="26"/>
      <c r="E344" s="5"/>
      <c r="G344" s="34" t="s">
        <v>15</v>
      </c>
      <c r="H344" s="11" t="s">
        <v>195</v>
      </c>
      <c r="J344" s="4"/>
      <c r="K344" s="77"/>
      <c r="L344" s="12"/>
      <c r="M344" s="12"/>
    </row>
    <row r="345" spans="3:17">
      <c r="C345" s="5"/>
      <c r="D345" s="26"/>
      <c r="E345" s="5"/>
      <c r="G345" s="34" t="s">
        <v>15</v>
      </c>
      <c r="H345" s="34" t="s">
        <v>194</v>
      </c>
      <c r="J345" s="4"/>
      <c r="K345" s="77"/>
      <c r="L345" s="12"/>
      <c r="M345" s="12"/>
    </row>
    <row r="346" spans="3:17">
      <c r="C346" s="5"/>
      <c r="D346" s="26"/>
      <c r="E346" s="5"/>
      <c r="G346" s="34"/>
      <c r="H346" s="11" t="s">
        <v>262</v>
      </c>
    </row>
    <row r="347" spans="3:17" ht="25.5">
      <c r="C347" s="5"/>
      <c r="D347" s="26" t="str">
        <f t="shared" ref="D347" si="35">IF(ISBLANK(O347)&lt;&gt;TRUE,$C$152,"  ")</f>
        <v xml:space="preserve">  </v>
      </c>
      <c r="E347" s="5" t="str">
        <f>IF(ISBLANK(O347)&lt;&gt;TRUE,COUNTA($O$152:O347)&amp;".","  ")</f>
        <v xml:space="preserve">  </v>
      </c>
      <c r="H347" s="11" t="s">
        <v>82</v>
      </c>
    </row>
    <row r="348" spans="3:17">
      <c r="C348" s="5"/>
      <c r="D348" s="26"/>
      <c r="E348" s="5"/>
      <c r="H348" s="11" t="s">
        <v>246</v>
      </c>
    </row>
    <row r="349" spans="3:17" ht="63.75">
      <c r="C349" s="5"/>
      <c r="D349" s="26"/>
      <c r="E349" s="5"/>
      <c r="H349" s="77" t="s">
        <v>211</v>
      </c>
      <c r="J349" s="4" t="s">
        <v>3</v>
      </c>
      <c r="K349" s="77">
        <v>29</v>
      </c>
      <c r="L349" s="12"/>
      <c r="M349" s="12">
        <f>K349*L349</f>
        <v>0</v>
      </c>
    </row>
    <row r="350" spans="3:17">
      <c r="C350" s="5"/>
      <c r="D350" s="26" t="str">
        <f>IF(ISBLANK(O350)&lt;&gt;TRUE,$C$152,"  ")</f>
        <v xml:space="preserve">  </v>
      </c>
      <c r="E350" s="5" t="str">
        <f>IF(ISBLANK(O350)&lt;&gt;TRUE,COUNTA($O$152:O350)&amp;".","  ")</f>
        <v xml:space="preserve">  </v>
      </c>
      <c r="H350" s="11"/>
      <c r="Q350">
        <v>123459</v>
      </c>
    </row>
    <row r="351" spans="3:17" ht="38.25">
      <c r="C351" s="5"/>
      <c r="D351" s="26" t="str">
        <f>IF(ISBLANK(O351)&lt;&gt;TRUE,$C$152,"  ")</f>
        <v>B.</v>
      </c>
      <c r="E351" s="5" t="str">
        <f>IF(ISBLANK(O351)&lt;&gt;TRUE,COUNTA($O$152:O351)&amp;".","  ")</f>
        <v>18.</v>
      </c>
      <c r="H351" s="11" t="s">
        <v>228</v>
      </c>
      <c r="J351" s="4"/>
      <c r="K351" s="77"/>
      <c r="L351" s="12"/>
      <c r="M351" s="12"/>
      <c r="O351" t="s">
        <v>0</v>
      </c>
    </row>
    <row r="352" spans="3:17" ht="38.25">
      <c r="C352" s="5"/>
      <c r="D352" s="26"/>
      <c r="E352" s="5"/>
      <c r="G352" s="34" t="s">
        <v>15</v>
      </c>
      <c r="H352" s="15" t="s">
        <v>87</v>
      </c>
      <c r="J352" s="4"/>
      <c r="K352" s="77"/>
      <c r="L352" s="12"/>
      <c r="M352" s="12"/>
    </row>
    <row r="353" spans="3:17">
      <c r="C353" s="5"/>
      <c r="D353" s="26"/>
      <c r="E353" s="5"/>
      <c r="G353" s="34" t="s">
        <v>15</v>
      </c>
      <c r="H353" s="34" t="s">
        <v>194</v>
      </c>
      <c r="J353" s="4"/>
      <c r="K353" s="77"/>
      <c r="L353" s="12"/>
      <c r="M353" s="12"/>
    </row>
    <row r="354" spans="3:17" ht="25.5">
      <c r="C354" s="5"/>
      <c r="D354" s="26"/>
      <c r="E354" s="5"/>
      <c r="G354" s="34" t="s">
        <v>15</v>
      </c>
      <c r="H354" s="11" t="s">
        <v>88</v>
      </c>
      <c r="J354" s="4"/>
      <c r="K354" s="77"/>
      <c r="L354" s="12"/>
      <c r="M354" s="12"/>
    </row>
    <row r="355" spans="3:17">
      <c r="C355" s="5"/>
      <c r="D355" s="26"/>
      <c r="E355" s="5"/>
      <c r="G355" s="34"/>
      <c r="H355" s="11" t="s">
        <v>262</v>
      </c>
    </row>
    <row r="356" spans="3:17" ht="25.5">
      <c r="C356" s="5"/>
      <c r="D356" s="26" t="str">
        <f t="shared" ref="D356" si="36">IF(ISBLANK(O356)&lt;&gt;TRUE,$C$152,"  ")</f>
        <v xml:space="preserve">  </v>
      </c>
      <c r="E356" s="5" t="str">
        <f>IF(ISBLANK(O356)&lt;&gt;TRUE,COUNTA($O$152:O356)&amp;".","  ")</f>
        <v xml:space="preserve">  </v>
      </c>
      <c r="H356" s="11" t="s">
        <v>82</v>
      </c>
    </row>
    <row r="357" spans="3:17">
      <c r="C357" s="5"/>
      <c r="D357" s="26"/>
      <c r="E357" s="5"/>
      <c r="H357" s="11" t="s">
        <v>247</v>
      </c>
    </row>
    <row r="358" spans="3:17" ht="63.75">
      <c r="C358" s="5"/>
      <c r="D358" s="26"/>
      <c r="E358" s="5"/>
      <c r="H358" s="77" t="s">
        <v>211</v>
      </c>
      <c r="J358" s="4" t="s">
        <v>3</v>
      </c>
      <c r="K358" s="77">
        <v>11</v>
      </c>
      <c r="L358" s="12"/>
      <c r="M358" s="12">
        <f>K358*L358</f>
        <v>0</v>
      </c>
    </row>
    <row r="359" spans="3:17">
      <c r="C359" s="5"/>
      <c r="D359" s="26" t="str">
        <f>IF(ISBLANK(O359)&lt;&gt;TRUE,$C$152,"  ")</f>
        <v xml:space="preserve">  </v>
      </c>
      <c r="E359" s="5" t="str">
        <f>IF(ISBLANK(O359)&lt;&gt;TRUE,COUNTA($O$152:O359)&amp;".","  ")</f>
        <v xml:space="preserve">  </v>
      </c>
      <c r="H359" s="11"/>
      <c r="Q359">
        <v>123460</v>
      </c>
    </row>
    <row r="360" spans="3:17">
      <c r="C360" s="5"/>
      <c r="D360" s="26" t="str">
        <f t="shared" ref="D360" si="37">IF(ISBLANK(O360)&lt;&gt;TRUE,$C$152,"  ")</f>
        <v>B.</v>
      </c>
      <c r="E360" s="5" t="str">
        <f>IF(ISBLANK(O360)&lt;&gt;TRUE,COUNTA($O$152:O360)&amp;".","  ")</f>
        <v>19.</v>
      </c>
      <c r="H360" s="11" t="s">
        <v>229</v>
      </c>
      <c r="J360" s="4">
        <v>3</v>
      </c>
      <c r="K360" s="77">
        <v>120</v>
      </c>
      <c r="L360" s="12"/>
      <c r="M360" s="12">
        <f>K360*L360</f>
        <v>0</v>
      </c>
      <c r="O360" t="s">
        <v>0</v>
      </c>
    </row>
    <row r="361" spans="3:17">
      <c r="C361" s="5"/>
      <c r="D361" s="26"/>
      <c r="E361" s="5"/>
      <c r="H361" s="11"/>
      <c r="J361" s="4"/>
      <c r="K361" s="77"/>
      <c r="L361" s="12"/>
      <c r="M361" s="12"/>
    </row>
    <row r="363" spans="3:17" ht="15.75">
      <c r="C363" s="387"/>
      <c r="D363" s="387"/>
      <c r="E363" s="387"/>
      <c r="F363" s="387"/>
      <c r="G363" s="13"/>
      <c r="H363" s="16" t="s">
        <v>8</v>
      </c>
      <c r="I363" s="16"/>
      <c r="J363" s="17" t="str">
        <f>C152</f>
        <v>B.</v>
      </c>
      <c r="K363" s="16"/>
      <c r="L363" s="388">
        <f>SUM(M154:M360)</f>
        <v>0</v>
      </c>
      <c r="M363" s="388"/>
    </row>
    <row r="367" spans="3:17" ht="15.75">
      <c r="C367" s="385" t="s">
        <v>16</v>
      </c>
      <c r="D367" s="385"/>
      <c r="E367" s="385"/>
      <c r="F367" s="385"/>
      <c r="G367" s="13"/>
      <c r="H367" s="387" t="s">
        <v>263</v>
      </c>
      <c r="I367" s="387"/>
      <c r="J367" s="387"/>
      <c r="K367" s="387"/>
      <c r="L367" s="387"/>
      <c r="M367" s="14"/>
    </row>
    <row r="369" spans="3:15" s="52" customFormat="1" ht="76.5">
      <c r="C369" s="54"/>
      <c r="D369" s="53" t="str">
        <f>IF(ISBLANK(O369)&lt;&gt;TRUE,$C$367,"  ")</f>
        <v>C.</v>
      </c>
      <c r="E369" s="54" t="str">
        <f>IF(ISBLANK(O369)&lt;&gt;TRUE,COUNTA($O369:O$369)&amp;".","  ")</f>
        <v>1.</v>
      </c>
      <c r="H369" s="55" t="s">
        <v>248</v>
      </c>
      <c r="I369" s="31"/>
      <c r="J369" s="56"/>
      <c r="K369" s="408"/>
      <c r="O369" s="52" t="s">
        <v>0</v>
      </c>
    </row>
    <row r="370" spans="3:15" s="52" customFormat="1">
      <c r="C370" s="54"/>
      <c r="D370" s="53"/>
      <c r="E370" s="54"/>
      <c r="G370" s="5" t="s">
        <v>15</v>
      </c>
      <c r="H370" s="55" t="s">
        <v>112</v>
      </c>
      <c r="I370" s="31"/>
      <c r="J370" s="56"/>
      <c r="K370" s="39"/>
      <c r="L370" s="57"/>
      <c r="M370" s="57"/>
    </row>
    <row r="371" spans="3:15" s="52" customFormat="1" ht="25.5">
      <c r="C371" s="54"/>
      <c r="D371" s="53"/>
      <c r="E371" s="54"/>
      <c r="G371" s="5" t="s">
        <v>15</v>
      </c>
      <c r="H371" s="55" t="s">
        <v>113</v>
      </c>
      <c r="I371" s="31"/>
      <c r="J371" s="56"/>
      <c r="K371" s="39"/>
      <c r="L371" s="57"/>
      <c r="M371" s="57"/>
    </row>
    <row r="372" spans="3:15" s="52" customFormat="1" ht="25.5">
      <c r="C372" s="54"/>
      <c r="D372" s="53"/>
      <c r="E372" s="54"/>
      <c r="G372" s="5" t="s">
        <v>15</v>
      </c>
      <c r="H372" s="55" t="s">
        <v>114</v>
      </c>
      <c r="I372" s="31"/>
      <c r="J372" s="56"/>
      <c r="K372" s="39"/>
      <c r="L372" s="57"/>
      <c r="M372" s="57"/>
    </row>
    <row r="373" spans="3:15" s="52" customFormat="1" ht="25.5">
      <c r="C373" s="54"/>
      <c r="D373" s="53"/>
      <c r="E373" s="54"/>
      <c r="G373" s="5" t="s">
        <v>15</v>
      </c>
      <c r="H373" s="55" t="s">
        <v>115</v>
      </c>
      <c r="I373" s="31"/>
      <c r="J373" s="56"/>
      <c r="K373" s="39"/>
      <c r="L373" s="57"/>
      <c r="M373" s="57"/>
    </row>
    <row r="374" spans="3:15" s="52" customFormat="1">
      <c r="C374" s="54"/>
      <c r="D374" s="53"/>
      <c r="E374" s="54"/>
      <c r="G374" s="5" t="s">
        <v>15</v>
      </c>
      <c r="H374" s="55" t="s">
        <v>116</v>
      </c>
      <c r="I374" s="31"/>
      <c r="J374" s="56"/>
      <c r="K374" s="39"/>
      <c r="L374" s="57"/>
      <c r="M374" s="57"/>
    </row>
    <row r="375" spans="3:15" s="52" customFormat="1">
      <c r="C375" s="54"/>
      <c r="D375" s="53"/>
      <c r="E375" s="54"/>
      <c r="G375" s="5" t="s">
        <v>15</v>
      </c>
      <c r="H375" s="55" t="s">
        <v>117</v>
      </c>
      <c r="I375" s="31"/>
      <c r="J375" s="56"/>
      <c r="K375" s="39"/>
      <c r="L375" s="57"/>
      <c r="M375" s="57"/>
    </row>
    <row r="376" spans="3:15" s="52" customFormat="1" ht="25.5">
      <c r="C376" s="54"/>
      <c r="D376" s="53"/>
      <c r="E376" s="54"/>
      <c r="G376" s="5" t="s">
        <v>15</v>
      </c>
      <c r="H376" s="55" t="s">
        <v>118</v>
      </c>
      <c r="I376" s="31"/>
      <c r="J376" s="56"/>
      <c r="K376" s="39"/>
      <c r="L376" s="57"/>
      <c r="M376" s="57"/>
    </row>
    <row r="377" spans="3:15" s="52" customFormat="1" ht="25.5">
      <c r="C377" s="54"/>
      <c r="D377" s="53"/>
      <c r="E377" s="54"/>
      <c r="G377" s="5" t="s">
        <v>15</v>
      </c>
      <c r="H377" s="55" t="s">
        <v>121</v>
      </c>
      <c r="I377" s="31"/>
      <c r="J377" s="56"/>
      <c r="K377" s="39"/>
      <c r="L377" s="57"/>
      <c r="M377" s="57"/>
    </row>
    <row r="378" spans="3:15" ht="63.75">
      <c r="C378" s="5"/>
      <c r="D378" s="26"/>
      <c r="E378" s="5"/>
      <c r="G378" s="34"/>
      <c r="H378" s="77" t="s">
        <v>211</v>
      </c>
      <c r="J378" s="4" t="s">
        <v>3</v>
      </c>
      <c r="K378" s="39">
        <v>1</v>
      </c>
      <c r="L378" s="57"/>
      <c r="M378" s="57">
        <f>L378*K378</f>
        <v>0</v>
      </c>
    </row>
    <row r="379" spans="3:15">
      <c r="C379" s="65"/>
      <c r="D379" s="66" t="str">
        <f>IF(ISBLANK(O379)&lt;&gt;TRUE,$C$367,"  ")</f>
        <v xml:space="preserve">  </v>
      </c>
      <c r="E379" s="65" t="str">
        <f>IF(ISBLANK(O379)&lt;&gt;TRUE,COUNTA($O$369:O379)&amp;".","  ")</f>
        <v xml:space="preserve">  </v>
      </c>
      <c r="F379" s="67"/>
      <c r="G379" s="67"/>
      <c r="H379" s="68"/>
      <c r="I379" s="67"/>
      <c r="J379" s="69"/>
      <c r="K379" s="411"/>
      <c r="L379" s="70"/>
      <c r="M379" s="70"/>
    </row>
    <row r="380" spans="3:15" s="52" customFormat="1" ht="38.25">
      <c r="C380" s="54"/>
      <c r="D380" s="53" t="str">
        <f>IF(ISBLANK(O380)&lt;&gt;TRUE,$C$367,"  ")</f>
        <v>C.</v>
      </c>
      <c r="E380" s="54" t="str">
        <f>IF(ISBLANK(O380)&lt;&gt;TRUE,COUNTA($O$369:O380)&amp;".","  ")</f>
        <v>2.</v>
      </c>
      <c r="H380" s="55" t="s">
        <v>249</v>
      </c>
      <c r="I380" s="31"/>
      <c r="J380" s="56"/>
      <c r="K380" s="408"/>
      <c r="O380" s="52" t="s">
        <v>20</v>
      </c>
    </row>
    <row r="381" spans="3:15" s="52" customFormat="1">
      <c r="C381" s="54"/>
      <c r="D381" s="53"/>
      <c r="E381" s="54"/>
      <c r="G381" s="5" t="s">
        <v>15</v>
      </c>
      <c r="H381" s="55" t="s">
        <v>250</v>
      </c>
      <c r="I381" s="31"/>
      <c r="J381" s="56"/>
      <c r="K381" s="39"/>
      <c r="L381" s="57"/>
      <c r="M381" s="57"/>
    </row>
    <row r="382" spans="3:15" s="52" customFormat="1">
      <c r="C382" s="54"/>
      <c r="D382" s="53"/>
      <c r="E382" s="54"/>
      <c r="G382" s="5" t="s">
        <v>15</v>
      </c>
      <c r="H382" s="55" t="s">
        <v>119</v>
      </c>
      <c r="I382" s="31"/>
      <c r="J382" s="56"/>
      <c r="K382" s="39"/>
      <c r="L382" s="57"/>
      <c r="M382" s="57"/>
    </row>
    <row r="383" spans="3:15" s="52" customFormat="1">
      <c r="C383" s="54"/>
      <c r="D383" s="53"/>
      <c r="E383" s="54"/>
      <c r="G383" s="5" t="s">
        <v>15</v>
      </c>
      <c r="H383" s="55" t="s">
        <v>120</v>
      </c>
      <c r="I383" s="31"/>
      <c r="J383" s="56"/>
      <c r="K383" s="39"/>
      <c r="L383" s="57"/>
      <c r="M383" s="57"/>
    </row>
    <row r="384" spans="3:15" s="52" customFormat="1">
      <c r="C384" s="54"/>
      <c r="D384" s="53"/>
      <c r="E384" s="54"/>
      <c r="G384" s="5" t="s">
        <v>15</v>
      </c>
      <c r="H384" s="55" t="s">
        <v>122</v>
      </c>
      <c r="I384" s="31"/>
      <c r="J384" s="56"/>
      <c r="K384" s="39"/>
      <c r="L384" s="57"/>
      <c r="M384" s="57"/>
    </row>
    <row r="385" spans="3:15" ht="63.75">
      <c r="C385" s="5"/>
      <c r="D385" s="26"/>
      <c r="E385" s="5"/>
      <c r="G385" s="34"/>
      <c r="H385" s="77" t="s">
        <v>211</v>
      </c>
      <c r="J385" s="4" t="s">
        <v>3</v>
      </c>
      <c r="K385" s="39">
        <v>1</v>
      </c>
      <c r="L385" s="57"/>
      <c r="M385" s="57">
        <f>L385*K385</f>
        <v>0</v>
      </c>
    </row>
    <row r="386" spans="3:15">
      <c r="C386" s="65"/>
      <c r="D386" s="66" t="str">
        <f t="shared" ref="D386:D413" si="38">IF(ISBLANK(O386)&lt;&gt;TRUE,$C$367,"  ")</f>
        <v xml:space="preserve">  </v>
      </c>
      <c r="E386" s="65" t="str">
        <f>IF(ISBLANK(O386)&lt;&gt;TRUE,COUNTA($O$369:O386)&amp;".","  ")</f>
        <v xml:space="preserve">  </v>
      </c>
      <c r="F386" s="67"/>
      <c r="G386" s="67"/>
      <c r="H386" s="68"/>
      <c r="I386" s="67"/>
      <c r="J386" s="69"/>
      <c r="K386" s="411"/>
      <c r="L386" s="70"/>
      <c r="M386" s="70"/>
    </row>
    <row r="387" spans="3:15" s="52" customFormat="1" ht="63.75">
      <c r="C387" s="54"/>
      <c r="D387" s="53" t="str">
        <f t="shared" si="38"/>
        <v>C.</v>
      </c>
      <c r="E387" s="54" t="str">
        <f>IF(ISBLANK(O387)&lt;&gt;TRUE,COUNTA($O$369:O387)&amp;".","  ")</f>
        <v>3.</v>
      </c>
      <c r="H387" s="55" t="s">
        <v>123</v>
      </c>
      <c r="I387" s="32"/>
      <c r="J387" s="56" t="s">
        <v>3</v>
      </c>
      <c r="K387" s="39">
        <v>1</v>
      </c>
      <c r="L387" s="57"/>
      <c r="M387" s="57">
        <f t="shared" ref="M387:M411" si="39">L387*K387</f>
        <v>0</v>
      </c>
      <c r="O387" s="52" t="s">
        <v>20</v>
      </c>
    </row>
    <row r="388" spans="3:15">
      <c r="C388" s="65"/>
      <c r="D388" s="66" t="str">
        <f t="shared" si="38"/>
        <v xml:space="preserve">  </v>
      </c>
      <c r="E388" s="65" t="str">
        <f>IF(ISBLANK(O388)&lt;&gt;TRUE,COUNTA($O$369:O388)&amp;".","  ")</f>
        <v xml:space="preserve">  </v>
      </c>
      <c r="F388" s="67"/>
      <c r="G388" s="67"/>
      <c r="H388" s="68"/>
      <c r="I388" s="67"/>
      <c r="J388" s="69"/>
      <c r="K388" s="411"/>
      <c r="L388" s="70"/>
      <c r="M388" s="70"/>
    </row>
    <row r="389" spans="3:15" s="52" customFormat="1" ht="125.25" customHeight="1">
      <c r="C389" s="54"/>
      <c r="D389" s="53" t="str">
        <f t="shared" si="38"/>
        <v>C.</v>
      </c>
      <c r="E389" s="54" t="str">
        <f>IF(ISBLANK(O389)&lt;&gt;TRUE,COUNTA($O$369:O389)&amp;".","  ")</f>
        <v>4.</v>
      </c>
      <c r="H389" s="55" t="s">
        <v>129</v>
      </c>
      <c r="J389" s="56" t="s">
        <v>3</v>
      </c>
      <c r="K389" s="39">
        <v>1</v>
      </c>
      <c r="L389" s="57"/>
      <c r="M389" s="57">
        <f t="shared" si="39"/>
        <v>0</v>
      </c>
      <c r="O389" s="52" t="s">
        <v>20</v>
      </c>
    </row>
    <row r="390" spans="3:15" s="52" customFormat="1">
      <c r="C390" s="54"/>
      <c r="D390" s="53" t="str">
        <f t="shared" si="38"/>
        <v xml:space="preserve">  </v>
      </c>
      <c r="E390" s="54" t="str">
        <f>IF(ISBLANK(O390)&lt;&gt;TRUE,COUNTA($O$369:O390)&amp;".","  ")</f>
        <v xml:space="preserve">  </v>
      </c>
      <c r="H390" s="55"/>
      <c r="J390" s="56"/>
      <c r="K390" s="39"/>
      <c r="L390" s="57"/>
      <c r="M390" s="57"/>
    </row>
    <row r="391" spans="3:15" s="52" customFormat="1" ht="140.25">
      <c r="C391" s="54"/>
      <c r="D391" s="53" t="str">
        <f t="shared" si="38"/>
        <v>C.</v>
      </c>
      <c r="E391" s="54" t="str">
        <f>IF(ISBLANK(O391)&lt;&gt;TRUE,COUNTA($O$369:O391)&amp;".","  ")</f>
        <v>5.</v>
      </c>
      <c r="H391" s="55" t="s">
        <v>128</v>
      </c>
      <c r="J391" s="56" t="s">
        <v>3</v>
      </c>
      <c r="K391" s="39">
        <v>1</v>
      </c>
      <c r="L391" s="57"/>
      <c r="M391" s="57">
        <f t="shared" si="39"/>
        <v>0</v>
      </c>
      <c r="O391" s="52" t="s">
        <v>20</v>
      </c>
    </row>
    <row r="392" spans="3:15">
      <c r="C392" s="65"/>
      <c r="D392" s="66" t="str">
        <f t="shared" si="38"/>
        <v xml:space="preserve">  </v>
      </c>
      <c r="E392" s="65" t="str">
        <f>IF(ISBLANK(O392)&lt;&gt;TRUE,COUNTA($O$369:O392)&amp;".","  ")</f>
        <v xml:space="preserve">  </v>
      </c>
      <c r="F392" s="67"/>
      <c r="G392" s="67"/>
      <c r="H392" s="68"/>
      <c r="I392" s="67"/>
      <c r="J392" s="69"/>
      <c r="K392" s="411"/>
      <c r="L392" s="70"/>
      <c r="M392" s="70"/>
    </row>
    <row r="393" spans="3:15" s="52" customFormat="1" ht="89.25">
      <c r="C393" s="54"/>
      <c r="D393" s="53" t="str">
        <f t="shared" si="38"/>
        <v>C.</v>
      </c>
      <c r="E393" s="54" t="str">
        <f>IF(ISBLANK(O393)&lt;&gt;TRUE,COUNTA($O$369:O393)&amp;".","  ")</f>
        <v>6.</v>
      </c>
      <c r="H393" s="55" t="s">
        <v>127</v>
      </c>
      <c r="J393" s="56" t="s">
        <v>3</v>
      </c>
      <c r="K393" s="39">
        <v>1</v>
      </c>
      <c r="L393" s="57"/>
      <c r="M393" s="57">
        <f t="shared" si="39"/>
        <v>0</v>
      </c>
      <c r="O393" s="52" t="s">
        <v>20</v>
      </c>
    </row>
    <row r="394" spans="3:15">
      <c r="C394" s="65"/>
      <c r="D394" s="66" t="str">
        <f t="shared" si="38"/>
        <v xml:space="preserve">  </v>
      </c>
      <c r="E394" s="65" t="str">
        <f>IF(ISBLANK(O394)&lt;&gt;TRUE,COUNTA($O$369:O394)&amp;".","  ")</f>
        <v xml:space="preserve">  </v>
      </c>
      <c r="F394" s="67"/>
      <c r="G394" s="67"/>
      <c r="H394" s="68"/>
      <c r="I394" s="67"/>
      <c r="J394" s="69"/>
      <c r="K394" s="411"/>
      <c r="L394" s="70"/>
      <c r="M394" s="70"/>
    </row>
    <row r="395" spans="3:15" s="52" customFormat="1" ht="76.5">
      <c r="C395" s="54"/>
      <c r="D395" s="53" t="str">
        <f t="shared" si="38"/>
        <v>C.</v>
      </c>
      <c r="E395" s="54" t="str">
        <f>IF(ISBLANK(O395)&lt;&gt;TRUE,COUNTA($O$369:O395)&amp;".","  ")</f>
        <v>7.</v>
      </c>
      <c r="H395" s="55" t="s">
        <v>126</v>
      </c>
      <c r="J395" s="56" t="s">
        <v>3</v>
      </c>
      <c r="K395" s="39">
        <v>1</v>
      </c>
      <c r="L395" s="57"/>
      <c r="M395" s="57">
        <f t="shared" si="39"/>
        <v>0</v>
      </c>
      <c r="O395" s="52" t="s">
        <v>20</v>
      </c>
    </row>
    <row r="396" spans="3:15">
      <c r="C396" s="65"/>
      <c r="D396" s="66" t="str">
        <f t="shared" si="38"/>
        <v xml:space="preserve">  </v>
      </c>
      <c r="E396" s="65" t="str">
        <f>IF(ISBLANK(O396)&lt;&gt;TRUE,COUNTA($O$369:O396)&amp;".","  ")</f>
        <v xml:space="preserve">  </v>
      </c>
      <c r="F396" s="67"/>
      <c r="G396" s="67"/>
      <c r="H396" s="68"/>
      <c r="I396" s="67"/>
      <c r="J396" s="69"/>
      <c r="K396" s="411"/>
      <c r="L396" s="70"/>
      <c r="M396" s="70"/>
    </row>
    <row r="397" spans="3:15" s="52" customFormat="1" ht="25.5">
      <c r="C397" s="54"/>
      <c r="D397" s="53" t="str">
        <f t="shared" si="38"/>
        <v>C.</v>
      </c>
      <c r="E397" s="54" t="str">
        <f>IF(ISBLANK(O397)&lt;&gt;TRUE,COUNTA($O$369:O397)&amp;".","  ")</f>
        <v>8.</v>
      </c>
      <c r="H397" s="55" t="s">
        <v>124</v>
      </c>
      <c r="J397" s="56" t="s">
        <v>3</v>
      </c>
      <c r="K397" s="39">
        <v>1</v>
      </c>
      <c r="L397" s="57"/>
      <c r="M397" s="57">
        <f t="shared" si="39"/>
        <v>0</v>
      </c>
      <c r="O397" s="52" t="s">
        <v>20</v>
      </c>
    </row>
    <row r="398" spans="3:15" s="52" customFormat="1">
      <c r="C398" s="54"/>
      <c r="D398" s="53" t="str">
        <f t="shared" si="38"/>
        <v xml:space="preserve">  </v>
      </c>
      <c r="E398" s="54" t="str">
        <f>IF(ISBLANK(O398)&lt;&gt;TRUE,COUNTA($O$369:O398)&amp;".","  ")</f>
        <v xml:space="preserve">  </v>
      </c>
      <c r="H398" s="55"/>
      <c r="J398" s="56"/>
      <c r="K398" s="39"/>
      <c r="L398" s="57"/>
      <c r="M398" s="57"/>
    </row>
    <row r="399" spans="3:15" s="52" customFormat="1" ht="25.5">
      <c r="C399" s="54"/>
      <c r="D399" s="53" t="str">
        <f t="shared" si="38"/>
        <v>C.</v>
      </c>
      <c r="E399" s="54" t="str">
        <f>IF(ISBLANK(O399)&lt;&gt;TRUE,COUNTA($O$369:O399)&amp;".","  ")</f>
        <v>9.</v>
      </c>
      <c r="H399" s="55" t="s">
        <v>125</v>
      </c>
      <c r="J399" s="56" t="s">
        <v>3</v>
      </c>
      <c r="K399" s="39">
        <v>1</v>
      </c>
      <c r="L399" s="57"/>
      <c r="M399" s="57">
        <f t="shared" si="39"/>
        <v>0</v>
      </c>
      <c r="O399" s="52" t="s">
        <v>20</v>
      </c>
    </row>
    <row r="400" spans="3:15" s="52" customFormat="1">
      <c r="C400" s="54"/>
      <c r="D400" s="53" t="str">
        <f t="shared" si="38"/>
        <v xml:space="preserve">  </v>
      </c>
      <c r="E400" s="54" t="str">
        <f>IF(ISBLANK(O400)&lt;&gt;TRUE,COUNTA($O$369:O400)&amp;".","  ")</f>
        <v xml:space="preserve">  </v>
      </c>
      <c r="H400" s="55"/>
      <c r="J400" s="56"/>
      <c r="K400" s="39"/>
      <c r="L400" s="57"/>
      <c r="M400" s="57"/>
    </row>
    <row r="401" spans="3:15" s="52" customFormat="1" ht="25.5">
      <c r="C401" s="54"/>
      <c r="D401" s="53" t="str">
        <f t="shared" si="38"/>
        <v>C.</v>
      </c>
      <c r="E401" s="54" t="str">
        <f>IF(ISBLANK(O401)&lt;&gt;TRUE,COUNTA($O$369:O401)&amp;".","  ")</f>
        <v>10.</v>
      </c>
      <c r="H401" s="55" t="s">
        <v>102</v>
      </c>
      <c r="J401" s="56" t="s">
        <v>3</v>
      </c>
      <c r="K401" s="39">
        <v>1</v>
      </c>
      <c r="L401" s="57"/>
      <c r="M401" s="57">
        <f t="shared" si="39"/>
        <v>0</v>
      </c>
      <c r="O401" s="52" t="s">
        <v>20</v>
      </c>
    </row>
    <row r="402" spans="3:15" s="52" customFormat="1">
      <c r="C402" s="54"/>
      <c r="D402" s="53" t="str">
        <f t="shared" si="38"/>
        <v xml:space="preserve">  </v>
      </c>
      <c r="E402" s="54" t="str">
        <f>IF(ISBLANK(O402)&lt;&gt;TRUE,COUNTA($O$369:O402)&amp;".","  ")</f>
        <v xml:space="preserve">  </v>
      </c>
      <c r="H402" s="55"/>
      <c r="J402" s="56"/>
      <c r="K402" s="39"/>
      <c r="L402" s="57"/>
      <c r="M402" s="57"/>
    </row>
    <row r="403" spans="3:15" s="52" customFormat="1" ht="25.5">
      <c r="C403" s="54"/>
      <c r="D403" s="53" t="str">
        <f t="shared" si="38"/>
        <v>C.</v>
      </c>
      <c r="E403" s="54" t="str">
        <f>IF(ISBLANK(O403)&lt;&gt;TRUE,COUNTA($O$369:O403)&amp;".","  ")</f>
        <v>11.</v>
      </c>
      <c r="H403" s="55" t="s">
        <v>103</v>
      </c>
      <c r="J403" s="56" t="s">
        <v>3</v>
      </c>
      <c r="K403" s="39">
        <v>1</v>
      </c>
      <c r="L403" s="57"/>
      <c r="M403" s="57">
        <f t="shared" si="39"/>
        <v>0</v>
      </c>
      <c r="O403" s="52" t="s">
        <v>20</v>
      </c>
    </row>
    <row r="404" spans="3:15" s="52" customFormat="1">
      <c r="C404" s="54"/>
      <c r="D404" s="53" t="str">
        <f t="shared" si="38"/>
        <v xml:space="preserve">  </v>
      </c>
      <c r="E404" s="54" t="str">
        <f>IF(ISBLANK(O404)&lt;&gt;TRUE,COUNTA($O$369:O404)&amp;".","  ")</f>
        <v xml:space="preserve">  </v>
      </c>
      <c r="H404" s="55"/>
      <c r="J404" s="56"/>
      <c r="K404" s="39"/>
      <c r="L404" s="57"/>
      <c r="M404" s="57"/>
    </row>
    <row r="405" spans="3:15" s="52" customFormat="1" ht="25.5">
      <c r="C405" s="54"/>
      <c r="D405" s="53" t="str">
        <f t="shared" si="38"/>
        <v>C.</v>
      </c>
      <c r="E405" s="54" t="str">
        <f>IF(ISBLANK(O405)&lt;&gt;TRUE,COUNTA($O$369:O405)&amp;".","  ")</f>
        <v>12.</v>
      </c>
      <c r="H405" s="55" t="s">
        <v>104</v>
      </c>
      <c r="J405" s="56" t="s">
        <v>3</v>
      </c>
      <c r="K405" s="39">
        <v>1</v>
      </c>
      <c r="L405" s="57"/>
      <c r="M405" s="57">
        <f t="shared" si="39"/>
        <v>0</v>
      </c>
      <c r="O405" s="52" t="s">
        <v>20</v>
      </c>
    </row>
    <row r="406" spans="3:15">
      <c r="C406" s="65"/>
      <c r="D406" s="66" t="str">
        <f t="shared" si="38"/>
        <v xml:space="preserve">  </v>
      </c>
      <c r="E406" s="65" t="str">
        <f>IF(ISBLANK(O406)&lt;&gt;TRUE,COUNTA($O$369:O406)&amp;".","  ")</f>
        <v xml:space="preserve">  </v>
      </c>
      <c r="F406" s="67"/>
      <c r="G406" s="67"/>
      <c r="H406" s="68"/>
      <c r="I406" s="67"/>
      <c r="J406" s="69"/>
      <c r="K406" s="411"/>
      <c r="L406" s="70"/>
      <c r="M406" s="70"/>
    </row>
    <row r="407" spans="3:15" s="52" customFormat="1" ht="63.75">
      <c r="C407" s="54"/>
      <c r="D407" s="53" t="str">
        <f t="shared" si="38"/>
        <v>C.</v>
      </c>
      <c r="E407" s="54" t="str">
        <f>IF(ISBLANK(O407)&lt;&gt;TRUE,COUNTA($O$369:O407)&amp;".","  ")</f>
        <v>13.</v>
      </c>
      <c r="H407" s="55" t="s">
        <v>111</v>
      </c>
      <c r="J407" s="56" t="s">
        <v>3</v>
      </c>
      <c r="K407" s="39">
        <v>1</v>
      </c>
      <c r="L407" s="57"/>
      <c r="M407" s="57">
        <f t="shared" si="39"/>
        <v>0</v>
      </c>
      <c r="O407" s="52" t="s">
        <v>20</v>
      </c>
    </row>
    <row r="408" spans="3:15">
      <c r="C408" s="65"/>
      <c r="D408" s="66" t="str">
        <f t="shared" si="38"/>
        <v xml:space="preserve">  </v>
      </c>
      <c r="E408" s="65" t="str">
        <f>IF(ISBLANK(O408)&lt;&gt;TRUE,COUNTA($O$369:O408)&amp;".","  ")</f>
        <v xml:space="preserve">  </v>
      </c>
      <c r="F408" s="67"/>
      <c r="G408" s="67"/>
      <c r="H408" s="68"/>
      <c r="I408" s="67"/>
      <c r="J408" s="69"/>
      <c r="K408" s="411"/>
      <c r="L408" s="70"/>
      <c r="M408" s="70"/>
    </row>
    <row r="409" spans="3:15" s="52" customFormat="1" ht="38.25">
      <c r="C409" s="54"/>
      <c r="D409" s="53" t="str">
        <f t="shared" si="38"/>
        <v>C.</v>
      </c>
      <c r="E409" s="54" t="str">
        <f>IF(ISBLANK(O409)&lt;&gt;TRUE,COUNTA($O$369:O409)&amp;".","  ")</f>
        <v>14.</v>
      </c>
      <c r="H409" s="55" t="s">
        <v>109</v>
      </c>
      <c r="J409" s="56" t="s">
        <v>3</v>
      </c>
      <c r="K409" s="39">
        <v>1</v>
      </c>
      <c r="L409" s="57"/>
      <c r="M409" s="57">
        <f t="shared" si="39"/>
        <v>0</v>
      </c>
      <c r="O409" s="52" t="s">
        <v>20</v>
      </c>
    </row>
    <row r="410" spans="3:15">
      <c r="C410" s="65"/>
      <c r="D410" s="66" t="str">
        <f t="shared" si="38"/>
        <v xml:space="preserve">  </v>
      </c>
      <c r="E410" s="65" t="str">
        <f>IF(ISBLANK(O410)&lt;&gt;TRUE,COUNTA($O$369:O410)&amp;".","  ")</f>
        <v xml:space="preserve">  </v>
      </c>
      <c r="F410" s="67"/>
      <c r="G410" s="67"/>
      <c r="H410" s="68"/>
      <c r="I410" s="67"/>
      <c r="J410" s="69"/>
      <c r="K410" s="411"/>
      <c r="L410" s="70"/>
      <c r="M410" s="70"/>
    </row>
    <row r="411" spans="3:15" s="52" customFormat="1" ht="25.5">
      <c r="C411" s="54"/>
      <c r="D411" s="53" t="str">
        <f t="shared" si="38"/>
        <v>C.</v>
      </c>
      <c r="E411" s="54" t="str">
        <f>IF(ISBLANK(O411)&lt;&gt;TRUE,COUNTA($O$369:O411)&amp;".","  ")</f>
        <v>15.</v>
      </c>
      <c r="H411" s="55" t="s">
        <v>110</v>
      </c>
      <c r="J411" s="56" t="s">
        <v>14</v>
      </c>
      <c r="K411" s="39">
        <v>1</v>
      </c>
      <c r="L411" s="57"/>
      <c r="M411" s="57">
        <f t="shared" si="39"/>
        <v>0</v>
      </c>
      <c r="O411" s="52" t="s">
        <v>20</v>
      </c>
    </row>
    <row r="412" spans="3:15">
      <c r="C412" s="65"/>
      <c r="D412" s="66" t="str">
        <f t="shared" si="38"/>
        <v xml:space="preserve">  </v>
      </c>
      <c r="E412" s="65" t="str">
        <f>IF(ISBLANK(O412)&lt;&gt;TRUE,COUNTA($O$369:O412)&amp;".","  ")</f>
        <v xml:space="preserve">  </v>
      </c>
      <c r="F412" s="67"/>
      <c r="G412" s="67"/>
      <c r="H412" s="68"/>
      <c r="I412" s="67"/>
      <c r="J412" s="69"/>
      <c r="K412" s="411"/>
      <c r="L412" s="70"/>
      <c r="M412" s="70"/>
    </row>
    <row r="413" spans="3:15">
      <c r="C413" s="65"/>
      <c r="D413" s="66" t="str">
        <f t="shared" si="38"/>
        <v xml:space="preserve">  </v>
      </c>
      <c r="E413" s="65" t="str">
        <f>IF(ISBLANK(O413)&lt;&gt;TRUE,COUNTA($O$369:O413)&amp;".","  ")</f>
        <v xml:space="preserve">  </v>
      </c>
      <c r="F413" s="67"/>
      <c r="G413" s="67"/>
      <c r="H413" s="68"/>
      <c r="I413" s="67"/>
      <c r="J413" s="69"/>
      <c r="K413" s="412"/>
      <c r="L413" s="70"/>
      <c r="M413" s="70"/>
    </row>
    <row r="415" spans="3:15" ht="15.75">
      <c r="C415" s="387"/>
      <c r="D415" s="387"/>
      <c r="E415" s="387"/>
      <c r="F415" s="387"/>
      <c r="G415" s="13"/>
      <c r="H415" s="16" t="s">
        <v>8</v>
      </c>
      <c r="I415" s="16"/>
      <c r="J415" s="17" t="str">
        <f>C367</f>
        <v>C.</v>
      </c>
      <c r="K415" s="16"/>
      <c r="L415" s="388">
        <f>SUM(M370:M412)</f>
        <v>0</v>
      </c>
      <c r="M415" s="388"/>
    </row>
    <row r="419" spans="3:15" ht="15.75">
      <c r="C419" s="385" t="s">
        <v>17</v>
      </c>
      <c r="D419" s="385"/>
      <c r="E419" s="385"/>
      <c r="F419" s="385"/>
      <c r="G419" s="30"/>
      <c r="H419" s="386" t="s">
        <v>197</v>
      </c>
      <c r="I419" s="386"/>
      <c r="J419" s="386"/>
      <c r="K419" s="386"/>
      <c r="L419" s="14"/>
      <c r="M419" s="14"/>
    </row>
    <row r="421" spans="3:15" ht="191.25">
      <c r="C421" s="5"/>
      <c r="D421" s="26" t="str">
        <f>IF(ISBLANK(O421)&lt;&gt;TRUE,$C$419,"  ")</f>
        <v>D.</v>
      </c>
      <c r="E421" s="54" t="str">
        <f>IF(ISBLANK(O421)&lt;&gt;TRUE,COUNTA($O$421:O421)&amp;".","  ")</f>
        <v>1.</v>
      </c>
      <c r="H421" s="74" t="s">
        <v>259</v>
      </c>
      <c r="J421" s="4" t="s">
        <v>3</v>
      </c>
      <c r="K421" s="413">
        <v>1</v>
      </c>
      <c r="L421" s="75"/>
      <c r="M421" s="75">
        <f t="shared" ref="M421" si="40">L421*K421</f>
        <v>0</v>
      </c>
      <c r="O421" t="s">
        <v>0</v>
      </c>
    </row>
    <row r="422" spans="3:15">
      <c r="C422" s="5"/>
      <c r="D422" s="26"/>
      <c r="E422" s="5"/>
      <c r="H422" s="11"/>
      <c r="L422" s="12"/>
      <c r="M422" s="12"/>
    </row>
    <row r="423" spans="3:15">
      <c r="C423" s="5"/>
      <c r="D423" s="26"/>
      <c r="E423" s="5"/>
      <c r="H423" s="11"/>
      <c r="L423" s="12"/>
      <c r="M423" s="12"/>
    </row>
    <row r="424" spans="3:15" ht="204">
      <c r="C424" s="5"/>
      <c r="D424" s="26" t="str">
        <f>IF(ISBLANK(O424)&lt;&gt;TRUE,$C$419,"  ")</f>
        <v>D.</v>
      </c>
      <c r="E424" s="54" t="str">
        <f>IF(ISBLANK(O424)&lt;&gt;TRUE,COUNTA($O$421:O424)&amp;".","  ")</f>
        <v>2.</v>
      </c>
      <c r="H424" s="74" t="s">
        <v>256</v>
      </c>
      <c r="J424" s="4" t="s">
        <v>3</v>
      </c>
      <c r="K424" s="413">
        <v>1</v>
      </c>
      <c r="L424" s="75"/>
      <c r="M424" s="75">
        <f t="shared" ref="M424" si="41">L424*K424</f>
        <v>0</v>
      </c>
      <c r="O424" t="s">
        <v>0</v>
      </c>
    </row>
    <row r="425" spans="3:15">
      <c r="C425" s="5"/>
      <c r="D425" s="26"/>
      <c r="E425" s="5"/>
      <c r="H425" s="11"/>
      <c r="L425" s="12"/>
      <c r="M425" s="12"/>
    </row>
    <row r="426" spans="3:15" ht="38.25">
      <c r="C426" s="5"/>
      <c r="D426" s="26" t="str">
        <f>IF(ISBLANK(O426)&lt;&gt;TRUE,$C$419,"  ")</f>
        <v>D.</v>
      </c>
      <c r="E426" s="54" t="str">
        <f>IF(ISBLANK(O426)&lt;&gt;TRUE,COUNTA($O$421:O426)&amp;".","  ")</f>
        <v>3.</v>
      </c>
      <c r="H426" s="60" t="s">
        <v>201</v>
      </c>
      <c r="J426" s="4" t="s">
        <v>3</v>
      </c>
      <c r="K426" s="413">
        <v>2</v>
      </c>
      <c r="L426" s="75"/>
      <c r="M426" s="75">
        <f t="shared" ref="M426" si="42">L426*K426</f>
        <v>0</v>
      </c>
      <c r="O426" t="s">
        <v>0</v>
      </c>
    </row>
    <row r="427" spans="3:15">
      <c r="C427" s="5"/>
      <c r="D427" s="26"/>
      <c r="E427" s="5"/>
      <c r="H427" s="11"/>
      <c r="L427" s="12"/>
      <c r="M427" s="12"/>
    </row>
    <row r="428" spans="3:15" ht="191.25">
      <c r="C428" s="5"/>
      <c r="D428" s="26" t="str">
        <f>IF(ISBLANK(O428)&lt;&gt;TRUE,$C$419,"  ")</f>
        <v>D.</v>
      </c>
      <c r="E428" s="54" t="str">
        <f>IF(ISBLANK(O428)&lt;&gt;TRUE,COUNTA($O$421:O428)&amp;".","  ")</f>
        <v>4.</v>
      </c>
      <c r="H428" s="74" t="s">
        <v>278</v>
      </c>
      <c r="J428" s="4" t="s">
        <v>3</v>
      </c>
      <c r="K428" s="413">
        <v>1</v>
      </c>
      <c r="L428" s="75"/>
      <c r="M428" s="75">
        <f t="shared" ref="M428" si="43">L428*K428</f>
        <v>0</v>
      </c>
      <c r="O428" t="s">
        <v>0</v>
      </c>
    </row>
    <row r="429" spans="3:15">
      <c r="C429" s="5"/>
      <c r="D429" s="26"/>
      <c r="E429" s="5"/>
      <c r="H429" s="11"/>
      <c r="L429" s="12"/>
      <c r="M429" s="12"/>
    </row>
    <row r="430" spans="3:15" ht="204">
      <c r="C430" s="5"/>
      <c r="D430" s="26" t="str">
        <f>IF(ISBLANK(O430)&lt;&gt;TRUE,$C$419,"  ")</f>
        <v>D.</v>
      </c>
      <c r="E430" s="54" t="str">
        <f>IF(ISBLANK(O430)&lt;&gt;TRUE,COUNTA($O$421:O430)&amp;".","  ")</f>
        <v>5.</v>
      </c>
      <c r="H430" s="74" t="s">
        <v>279</v>
      </c>
      <c r="J430" s="4" t="s">
        <v>3</v>
      </c>
      <c r="K430" s="413">
        <v>1</v>
      </c>
      <c r="L430" s="75"/>
      <c r="M430" s="75">
        <f t="shared" ref="M430" si="44">L430*K430</f>
        <v>0</v>
      </c>
      <c r="O430" t="s">
        <v>0</v>
      </c>
    </row>
    <row r="431" spans="3:15">
      <c r="C431" s="5"/>
      <c r="D431" s="26"/>
      <c r="E431" s="5"/>
      <c r="H431" s="11"/>
      <c r="L431" s="12"/>
      <c r="M431" s="12"/>
    </row>
    <row r="432" spans="3:15" ht="357">
      <c r="C432" s="5"/>
      <c r="D432" s="26" t="str">
        <f>IF(ISBLANK(O432)&lt;&gt;TRUE,$C$419,"  ")</f>
        <v>D.</v>
      </c>
      <c r="E432" s="54" t="str">
        <f>IF(ISBLANK(O432)&lt;&gt;TRUE,COUNTA($O$421:O432)&amp;".","  ")</f>
        <v>6.</v>
      </c>
      <c r="H432" s="74" t="s">
        <v>257</v>
      </c>
      <c r="J432" s="4" t="s">
        <v>3</v>
      </c>
      <c r="K432" s="413">
        <v>36</v>
      </c>
      <c r="L432" s="75"/>
      <c r="M432" s="75">
        <f t="shared" ref="M432" si="45">L432*K432</f>
        <v>0</v>
      </c>
      <c r="O432" t="s">
        <v>0</v>
      </c>
    </row>
    <row r="433" spans="3:15">
      <c r="C433" s="5"/>
      <c r="D433" s="26"/>
      <c r="E433" s="5"/>
      <c r="H433" s="11"/>
      <c r="L433" s="12"/>
      <c r="M433" s="12"/>
    </row>
    <row r="434" spans="3:15" ht="216.75">
      <c r="C434" s="5"/>
      <c r="D434" s="26" t="str">
        <f>IF(ISBLANK(O434)&lt;&gt;TRUE,$C$419,"  ")</f>
        <v>D.</v>
      </c>
      <c r="E434" s="54" t="str">
        <f>IF(ISBLANK(O434)&lt;&gt;TRUE,COUNTA($O$421:O434)&amp;".","  ")</f>
        <v>7.</v>
      </c>
      <c r="H434" s="74" t="s">
        <v>258</v>
      </c>
      <c r="J434" s="4" t="s">
        <v>3</v>
      </c>
      <c r="K434" s="413">
        <v>7</v>
      </c>
      <c r="L434" s="75"/>
      <c r="M434" s="75">
        <f t="shared" ref="M434" si="46">L434*K434</f>
        <v>0</v>
      </c>
      <c r="O434" t="s">
        <v>0</v>
      </c>
    </row>
    <row r="435" spans="3:15">
      <c r="C435" s="5"/>
      <c r="D435" s="26"/>
      <c r="E435" s="5"/>
      <c r="H435" s="11"/>
      <c r="L435" s="12"/>
      <c r="M435" s="12"/>
    </row>
    <row r="436" spans="3:15" ht="89.25">
      <c r="C436" s="5"/>
      <c r="D436" s="26" t="str">
        <f>IF(ISBLANK(O436)&lt;&gt;TRUE,$C$419,"  ")</f>
        <v>D.</v>
      </c>
      <c r="E436" s="54" t="str">
        <f>IF(ISBLANK(O436)&lt;&gt;TRUE,COUNTA($O$421:O436)&amp;".","  ")</f>
        <v>8.</v>
      </c>
      <c r="H436" s="74" t="s">
        <v>209</v>
      </c>
      <c r="J436" s="4" t="s">
        <v>3</v>
      </c>
      <c r="K436" s="413">
        <v>3</v>
      </c>
      <c r="L436" s="75"/>
      <c r="M436" s="75">
        <f t="shared" ref="M436" si="47">L436*K436</f>
        <v>0</v>
      </c>
      <c r="O436" t="s">
        <v>0</v>
      </c>
    </row>
    <row r="437" spans="3:15">
      <c r="C437" s="5"/>
      <c r="D437" s="26"/>
      <c r="E437" s="54"/>
      <c r="H437" s="74"/>
      <c r="J437" s="4"/>
      <c r="K437" s="413"/>
      <c r="L437" s="75"/>
      <c r="M437" s="75"/>
    </row>
    <row r="438" spans="3:15" ht="216.75">
      <c r="C438" s="5"/>
      <c r="D438" s="26" t="str">
        <f>IF(ISBLANK(O438)&lt;&gt;TRUE,$C$419,"  ")</f>
        <v>D.</v>
      </c>
      <c r="E438" s="54" t="str">
        <f>IF(ISBLANK(O438)&lt;&gt;TRUE,COUNTA($O$421:O438)&amp;".","  ")</f>
        <v>9.</v>
      </c>
      <c r="H438" s="74" t="s">
        <v>261</v>
      </c>
      <c r="J438" s="4" t="s">
        <v>3</v>
      </c>
      <c r="K438" s="413">
        <v>6</v>
      </c>
      <c r="L438" s="75"/>
      <c r="M438" s="75">
        <f t="shared" ref="M438" si="48">L438*K438</f>
        <v>0</v>
      </c>
      <c r="O438" t="s">
        <v>0</v>
      </c>
    </row>
    <row r="439" spans="3:15">
      <c r="C439" s="5"/>
      <c r="D439" s="26"/>
      <c r="E439" s="54"/>
      <c r="H439" s="74"/>
      <c r="J439" s="4"/>
      <c r="K439" s="413"/>
      <c r="L439" s="75"/>
      <c r="M439" s="75"/>
    </row>
    <row r="440" spans="3:15">
      <c r="C440" s="5"/>
      <c r="D440" s="26"/>
      <c r="E440" s="54"/>
      <c r="H440" s="74"/>
      <c r="J440" s="4"/>
      <c r="K440" s="413"/>
      <c r="L440" s="75"/>
      <c r="M440" s="75"/>
    </row>
    <row r="441" spans="3:15" ht="229.5">
      <c r="C441" s="5"/>
      <c r="D441" s="26" t="str">
        <f>IF(ISBLANK(O441)&lt;&gt;TRUE,$C$419,"  ")</f>
        <v>D.</v>
      </c>
      <c r="E441" s="54" t="str">
        <f>IF(ISBLANK(O441)&lt;&gt;TRUE,COUNTA($O$421:O441)&amp;".","  ")</f>
        <v>10.</v>
      </c>
      <c r="H441" s="74" t="s">
        <v>260</v>
      </c>
      <c r="J441" s="4" t="s">
        <v>3</v>
      </c>
      <c r="K441" s="413">
        <v>1</v>
      </c>
      <c r="L441" s="75"/>
      <c r="M441" s="75">
        <f t="shared" ref="M441" si="49">L441*K441</f>
        <v>0</v>
      </c>
      <c r="O441" t="s">
        <v>0</v>
      </c>
    </row>
    <row r="442" spans="3:15">
      <c r="C442" s="5"/>
      <c r="D442" s="26"/>
      <c r="E442" s="54"/>
      <c r="H442" s="74"/>
      <c r="J442" s="4"/>
      <c r="K442" s="413"/>
      <c r="L442" s="75"/>
      <c r="M442" s="75"/>
    </row>
    <row r="443" spans="3:15" ht="102">
      <c r="C443" s="5"/>
      <c r="D443" s="26" t="str">
        <f>IF(ISBLANK(O443)&lt;&gt;TRUE,$C$419,"  ")</f>
        <v>D.</v>
      </c>
      <c r="E443" s="54" t="str">
        <f>IF(ISBLANK(O443)&lt;&gt;TRUE,COUNTA($O$421:O443)&amp;".","  ")</f>
        <v>11.</v>
      </c>
      <c r="H443" s="74" t="s">
        <v>198</v>
      </c>
      <c r="J443" s="4" t="s">
        <v>3</v>
      </c>
      <c r="K443" s="413">
        <v>1</v>
      </c>
      <c r="L443" s="75"/>
      <c r="M443" s="75">
        <f t="shared" ref="M443" si="50">L443*K443</f>
        <v>0</v>
      </c>
      <c r="O443" t="s">
        <v>0</v>
      </c>
    </row>
    <row r="444" spans="3:15">
      <c r="C444" s="5"/>
      <c r="D444" s="26"/>
      <c r="E444" s="54"/>
      <c r="H444" s="74"/>
      <c r="J444" s="4"/>
      <c r="K444" s="413"/>
      <c r="L444" s="75"/>
      <c r="M444" s="75"/>
    </row>
    <row r="445" spans="3:15" ht="76.5">
      <c r="C445" s="5"/>
      <c r="D445" s="26" t="str">
        <f>IF(ISBLANK(O445)&lt;&gt;TRUE,$C$419,"  ")</f>
        <v>D.</v>
      </c>
      <c r="E445" s="54" t="str">
        <f>IF(ISBLANK(O445)&lt;&gt;TRUE,COUNTA($O$421:O445)&amp;".","  ")</f>
        <v>12.</v>
      </c>
      <c r="H445" s="76" t="s">
        <v>202</v>
      </c>
      <c r="O445" t="s">
        <v>0</v>
      </c>
    </row>
    <row r="446" spans="3:15">
      <c r="C446" s="5"/>
      <c r="D446" s="26"/>
      <c r="E446" s="54"/>
      <c r="H446" s="76" t="s">
        <v>203</v>
      </c>
      <c r="J446" s="4" t="s">
        <v>19</v>
      </c>
      <c r="K446" s="413">
        <v>380</v>
      </c>
      <c r="L446" s="75"/>
      <c r="M446" s="75">
        <f>L446*K446</f>
        <v>0</v>
      </c>
    </row>
    <row r="447" spans="3:15">
      <c r="C447" s="5"/>
      <c r="D447" s="26"/>
      <c r="E447" s="54"/>
      <c r="H447" s="74"/>
      <c r="J447" s="4"/>
      <c r="K447" s="413"/>
      <c r="L447" s="75"/>
      <c r="M447" s="75"/>
    </row>
    <row r="448" spans="3:15" ht="65.25">
      <c r="C448" s="5"/>
      <c r="D448" s="26" t="str">
        <f>IF(ISBLANK(O448)&lt;&gt;TRUE,$C$419,"  ")</f>
        <v>D.</v>
      </c>
      <c r="E448" s="54" t="str">
        <f>IF(ISBLANK(O448)&lt;&gt;TRUE,COUNTA($O$421:O448)&amp;".","  ")</f>
        <v>13.</v>
      </c>
      <c r="H448" s="59" t="s">
        <v>280</v>
      </c>
      <c r="J448" s="4" t="s">
        <v>19</v>
      </c>
      <c r="K448" s="413">
        <v>430</v>
      </c>
      <c r="L448" s="75"/>
      <c r="M448" s="75">
        <f t="shared" ref="M448" si="51">L448*K448</f>
        <v>0</v>
      </c>
      <c r="O448" t="s">
        <v>0</v>
      </c>
    </row>
    <row r="449" spans="3:15">
      <c r="C449" s="5"/>
      <c r="D449" s="26"/>
      <c r="E449" s="54"/>
      <c r="H449" s="74"/>
      <c r="J449" s="4"/>
      <c r="K449" s="413"/>
      <c r="L449" s="75"/>
      <c r="M449" s="75"/>
    </row>
    <row r="450" spans="3:15" ht="76.5">
      <c r="C450" s="5"/>
      <c r="D450" s="26" t="str">
        <f>IF(ISBLANK(O450)&lt;&gt;TRUE,$C$419,"  ")</f>
        <v>D.</v>
      </c>
      <c r="E450" s="54" t="str">
        <f>IF(ISBLANK(O450)&lt;&gt;TRUE,COUNTA($O$421:O450)&amp;".","  ")</f>
        <v>14.</v>
      </c>
      <c r="H450" s="74" t="s">
        <v>281</v>
      </c>
      <c r="J450" s="4" t="s">
        <v>19</v>
      </c>
      <c r="K450" s="413">
        <v>40</v>
      </c>
      <c r="L450" s="75"/>
      <c r="M450" s="75">
        <f t="shared" ref="M450" si="52">L450*K450</f>
        <v>0</v>
      </c>
      <c r="O450" t="s">
        <v>0</v>
      </c>
    </row>
    <row r="451" spans="3:15">
      <c r="C451" s="5"/>
      <c r="D451" s="26"/>
      <c r="E451" s="54"/>
      <c r="H451" s="74"/>
      <c r="J451" s="4"/>
      <c r="K451" s="413"/>
      <c r="L451" s="75"/>
      <c r="M451" s="75"/>
    </row>
    <row r="452" spans="3:15" ht="25.5">
      <c r="C452" s="5"/>
      <c r="D452" s="26" t="str">
        <f>IF(ISBLANK(O452)&lt;&gt;TRUE,$C$419,"  ")</f>
        <v>D.</v>
      </c>
      <c r="E452" s="54" t="str">
        <f>IF(ISBLANK(O452)&lt;&gt;TRUE,COUNTA($O$421:O452)&amp;".","  ")</f>
        <v>15.</v>
      </c>
      <c r="H452" s="74" t="s">
        <v>204</v>
      </c>
      <c r="J452" s="4" t="s">
        <v>3</v>
      </c>
      <c r="K452" s="413">
        <v>1</v>
      </c>
      <c r="L452" s="75"/>
      <c r="M452" s="75">
        <f t="shared" ref="M452" si="53">L452*K452</f>
        <v>0</v>
      </c>
      <c r="O452" t="s">
        <v>0</v>
      </c>
    </row>
    <row r="453" spans="3:15">
      <c r="C453" s="5"/>
      <c r="D453" s="26"/>
      <c r="E453" s="54"/>
      <c r="H453" s="74"/>
      <c r="J453" s="4"/>
      <c r="K453" s="413"/>
      <c r="L453" s="75"/>
      <c r="M453" s="75"/>
    </row>
    <row r="454" spans="3:15" ht="38.25">
      <c r="C454" s="5"/>
      <c r="D454" s="26" t="str">
        <f>IF(ISBLANK(O454)&lt;&gt;TRUE,$C$419,"  ")</f>
        <v>D.</v>
      </c>
      <c r="E454" s="54" t="str">
        <f>IF(ISBLANK(O454)&lt;&gt;TRUE,COUNTA($O$421:O454)&amp;".","  ")</f>
        <v>16.</v>
      </c>
      <c r="H454" s="74" t="s">
        <v>199</v>
      </c>
      <c r="J454" s="4" t="s">
        <v>3</v>
      </c>
      <c r="K454" s="413">
        <v>1</v>
      </c>
      <c r="L454" s="75"/>
      <c r="M454" s="75">
        <f t="shared" ref="M454" si="54">L454*K454</f>
        <v>0</v>
      </c>
      <c r="O454" t="s">
        <v>0</v>
      </c>
    </row>
    <row r="455" spans="3:15">
      <c r="C455" s="5"/>
      <c r="D455" s="26"/>
      <c r="E455" s="54"/>
      <c r="H455" s="74"/>
      <c r="J455" s="4"/>
      <c r="K455" s="413"/>
      <c r="L455" s="75"/>
      <c r="M455" s="75"/>
    </row>
    <row r="456" spans="3:15" ht="63.75">
      <c r="C456" s="5"/>
      <c r="D456" s="26" t="str">
        <f>IF(ISBLANK(O456)&lt;&gt;TRUE,$C$419,"  ")</f>
        <v>D.</v>
      </c>
      <c r="E456" s="54" t="str">
        <f>IF(ISBLANK(O456)&lt;&gt;TRUE,COUNTA($O$421:O456)&amp;".","  ")</f>
        <v>17.</v>
      </c>
      <c r="H456" s="74" t="s">
        <v>282</v>
      </c>
      <c r="J456" s="4" t="s">
        <v>3</v>
      </c>
      <c r="K456" s="413">
        <v>2</v>
      </c>
      <c r="L456" s="75"/>
      <c r="M456" s="75">
        <f t="shared" ref="M456" si="55">L456*K456</f>
        <v>0</v>
      </c>
      <c r="O456" t="s">
        <v>0</v>
      </c>
    </row>
    <row r="457" spans="3:15">
      <c r="C457" s="5"/>
      <c r="D457" s="26"/>
      <c r="E457" s="54"/>
      <c r="H457" s="74"/>
      <c r="J457" s="4"/>
      <c r="K457" s="413"/>
      <c r="L457" s="75"/>
      <c r="M457" s="75"/>
    </row>
    <row r="458" spans="3:15" ht="38.25">
      <c r="C458" s="5"/>
      <c r="D458" s="26" t="str">
        <f>IF(ISBLANK(O458)&lt;&gt;TRUE,$C$419,"  ")</f>
        <v>D.</v>
      </c>
      <c r="E458" s="54" t="str">
        <f>IF(ISBLANK(O458)&lt;&gt;TRUE,COUNTA($O$421:O458)&amp;".","  ")</f>
        <v>18.</v>
      </c>
      <c r="H458" s="74" t="s">
        <v>200</v>
      </c>
      <c r="J458" s="4" t="s">
        <v>3</v>
      </c>
      <c r="K458" s="413">
        <v>54</v>
      </c>
      <c r="L458" s="75"/>
      <c r="M458" s="75">
        <f t="shared" ref="M458" si="56">L458*K458</f>
        <v>0</v>
      </c>
      <c r="O458" t="s">
        <v>0</v>
      </c>
    </row>
    <row r="459" spans="3:15">
      <c r="C459" s="5"/>
      <c r="D459" s="26"/>
      <c r="E459" s="54"/>
      <c r="H459" s="71"/>
      <c r="J459" s="72"/>
      <c r="K459" s="414"/>
      <c r="L459" s="73"/>
      <c r="M459" s="73"/>
    </row>
    <row r="460" spans="3:15" ht="15.75">
      <c r="C460" s="387"/>
      <c r="D460" s="387"/>
      <c r="E460" s="387"/>
      <c r="F460" s="387"/>
      <c r="G460" s="13"/>
      <c r="H460" s="16" t="s">
        <v>8</v>
      </c>
      <c r="I460" s="16"/>
      <c r="J460" s="17" t="str">
        <f>C419</f>
        <v>D.</v>
      </c>
      <c r="K460" s="16"/>
      <c r="L460" s="388">
        <f>SUM(M421:M458)</f>
        <v>0</v>
      </c>
      <c r="M460" s="388"/>
    </row>
    <row r="461" spans="3:15">
      <c r="C461" s="5"/>
      <c r="D461" s="26"/>
      <c r="E461" s="54"/>
      <c r="H461" s="71"/>
      <c r="J461" s="72"/>
      <c r="K461" s="414"/>
      <c r="L461" s="73"/>
      <c r="M461" s="73"/>
    </row>
    <row r="462" spans="3:15">
      <c r="C462" s="5"/>
      <c r="D462" s="26"/>
      <c r="E462" s="54"/>
      <c r="H462" s="71"/>
      <c r="J462" s="72"/>
      <c r="K462" s="414"/>
      <c r="L462" s="73"/>
      <c r="M462" s="73"/>
    </row>
    <row r="463" spans="3:15">
      <c r="C463" s="5"/>
      <c r="D463" s="26"/>
      <c r="E463" s="54"/>
      <c r="H463" s="71"/>
      <c r="J463" s="72"/>
      <c r="K463" s="414"/>
      <c r="L463" s="73"/>
      <c r="M463" s="73"/>
    </row>
    <row r="464" spans="3:15">
      <c r="C464" s="5"/>
      <c r="D464" s="26"/>
      <c r="E464" s="5"/>
      <c r="H464" s="11"/>
      <c r="L464" s="12"/>
      <c r="M464" s="12"/>
    </row>
    <row r="466" spans="3:17" ht="15.75">
      <c r="C466" s="385" t="s">
        <v>196</v>
      </c>
      <c r="D466" s="385"/>
      <c r="E466" s="385"/>
      <c r="F466" s="385"/>
      <c r="G466" s="30"/>
      <c r="H466" s="386" t="s">
        <v>58</v>
      </c>
      <c r="I466" s="386"/>
      <c r="J466" s="386"/>
      <c r="K466" s="386"/>
      <c r="L466" s="14"/>
      <c r="M466" s="14"/>
    </row>
    <row r="468" spans="3:17" ht="25.5">
      <c r="C468" s="5"/>
      <c r="D468" s="26" t="str">
        <f t="shared" ref="D468:D482" si="57">IF(ISBLANK(O468)&lt;&gt;TRUE,$C$466,"  ")</f>
        <v>E</v>
      </c>
      <c r="E468" s="5" t="str">
        <f>IF(ISBLANK(O468)&lt;&gt;TRUE,COUNTA($O$468:O468)&amp;".","  ")</f>
        <v>1.</v>
      </c>
      <c r="H468" s="11" t="s">
        <v>42</v>
      </c>
      <c r="L468" s="12"/>
      <c r="M468" s="12"/>
      <c r="O468" t="s">
        <v>0</v>
      </c>
    </row>
    <row r="469" spans="3:17">
      <c r="C469" s="5"/>
      <c r="D469" s="26" t="str">
        <f t="shared" si="57"/>
        <v xml:space="preserve">  </v>
      </c>
      <c r="E469" s="5" t="str">
        <f>IF(ISBLANK(O469)&lt;&gt;TRUE,COUNTA($O$468:O469)&amp;".","  ")</f>
        <v xml:space="preserve">  </v>
      </c>
      <c r="G469" s="5" t="s">
        <v>15</v>
      </c>
      <c r="H469" s="11" t="s">
        <v>34</v>
      </c>
      <c r="J469" s="4"/>
      <c r="K469" s="77"/>
      <c r="P469" t="s">
        <v>0</v>
      </c>
      <c r="Q469">
        <v>123456</v>
      </c>
    </row>
    <row r="470" spans="3:17" ht="38.25">
      <c r="C470" s="5"/>
      <c r="D470" s="26" t="str">
        <f t="shared" si="57"/>
        <v xml:space="preserve">  </v>
      </c>
      <c r="E470" s="5" t="str">
        <f>IF(ISBLANK(O470)&lt;&gt;TRUE,COUNTA($O$468:O470)&amp;".","  ")</f>
        <v xml:space="preserve">  </v>
      </c>
      <c r="G470" s="5" t="s">
        <v>15</v>
      </c>
      <c r="H470" s="11" t="s">
        <v>35</v>
      </c>
      <c r="J470" s="4"/>
      <c r="K470" s="77"/>
    </row>
    <row r="471" spans="3:17" ht="51">
      <c r="C471" s="5"/>
      <c r="D471" s="26" t="str">
        <f t="shared" si="57"/>
        <v xml:space="preserve">  </v>
      </c>
      <c r="E471" s="5" t="str">
        <f>IF(ISBLANK(O471)&lt;&gt;TRUE,COUNTA($O$468:O471)&amp;".","  ")</f>
        <v xml:space="preserve">  </v>
      </c>
      <c r="G471" s="5" t="s">
        <v>15</v>
      </c>
      <c r="H471" s="11" t="s">
        <v>36</v>
      </c>
      <c r="J471" s="4"/>
      <c r="K471" s="77"/>
    </row>
    <row r="472" spans="3:17" ht="51">
      <c r="C472" s="5"/>
      <c r="D472" s="26" t="str">
        <f t="shared" si="57"/>
        <v xml:space="preserve">  </v>
      </c>
      <c r="E472" s="5" t="str">
        <f>IF(ISBLANK(O472)&lt;&gt;TRUE,COUNTA($O$468:O472)&amp;".","  ")</f>
        <v xml:space="preserve">  </v>
      </c>
      <c r="G472" s="5" t="s">
        <v>15</v>
      </c>
      <c r="H472" s="11" t="s">
        <v>37</v>
      </c>
      <c r="J472" s="4"/>
      <c r="K472" s="77"/>
    </row>
    <row r="473" spans="3:17" ht="38.25">
      <c r="C473" s="5"/>
      <c r="D473" s="26" t="str">
        <f t="shared" si="57"/>
        <v xml:space="preserve">  </v>
      </c>
      <c r="E473" s="5" t="str">
        <f>IF(ISBLANK(O473)&lt;&gt;TRUE,COUNTA($O$468:O473)&amp;".","  ")</f>
        <v xml:space="preserve">  </v>
      </c>
      <c r="G473" s="5" t="s">
        <v>15</v>
      </c>
      <c r="H473" s="11" t="s">
        <v>39</v>
      </c>
      <c r="J473" s="4"/>
      <c r="K473" s="77"/>
    </row>
    <row r="474" spans="3:17" ht="38.25">
      <c r="C474" s="5"/>
      <c r="D474" s="26" t="str">
        <f t="shared" si="57"/>
        <v xml:space="preserve">  </v>
      </c>
      <c r="E474" s="5" t="str">
        <f>IF(ISBLANK(O474)&lt;&gt;TRUE,COUNTA($O$468:O474)&amp;".","  ")</f>
        <v xml:space="preserve">  </v>
      </c>
      <c r="G474" s="5" t="s">
        <v>15</v>
      </c>
      <c r="H474" s="11" t="s">
        <v>38</v>
      </c>
      <c r="J474" s="4"/>
      <c r="K474" s="77"/>
    </row>
    <row r="475" spans="3:17" ht="38.25">
      <c r="C475" s="5"/>
      <c r="D475" s="26" t="str">
        <f t="shared" ref="D475" si="58">IF(ISBLANK(O475)&lt;&gt;TRUE,$C$466,"  ")</f>
        <v xml:space="preserve">  </v>
      </c>
      <c r="E475" s="5" t="str">
        <f>IF(ISBLANK(O475)&lt;&gt;TRUE,COUNTA($O$468:O475)&amp;".","  ")</f>
        <v xml:space="preserve">  </v>
      </c>
      <c r="G475" s="5" t="s">
        <v>15</v>
      </c>
      <c r="H475" s="11" t="s">
        <v>205</v>
      </c>
      <c r="J475" s="4"/>
      <c r="K475" s="77"/>
    </row>
    <row r="476" spans="3:17" ht="38.25">
      <c r="C476" s="5"/>
      <c r="D476" s="26" t="str">
        <f t="shared" ref="D476" si="59">IF(ISBLANK(O476)&lt;&gt;TRUE,$C$466,"  ")</f>
        <v xml:space="preserve">  </v>
      </c>
      <c r="E476" s="5" t="str">
        <f>IF(ISBLANK(O476)&lt;&gt;TRUE,COUNTA($O$468:O476)&amp;".","  ")</f>
        <v xml:space="preserve">  </v>
      </c>
      <c r="G476" s="5" t="s">
        <v>15</v>
      </c>
      <c r="H476" s="11" t="s">
        <v>206</v>
      </c>
      <c r="J476" s="4"/>
      <c r="K476" s="77"/>
    </row>
    <row r="477" spans="3:17" ht="25.5">
      <c r="C477" s="5"/>
      <c r="D477" s="26" t="str">
        <f t="shared" ref="D477" si="60">IF(ISBLANK(O477)&lt;&gt;TRUE,$C$466,"  ")</f>
        <v xml:space="preserve">  </v>
      </c>
      <c r="E477" s="5" t="str">
        <f>IF(ISBLANK(O477)&lt;&gt;TRUE,COUNTA($O$468:O477)&amp;".","  ")</f>
        <v xml:space="preserve">  </v>
      </c>
      <c r="G477" s="5" t="s">
        <v>15</v>
      </c>
      <c r="H477" s="11" t="s">
        <v>207</v>
      </c>
      <c r="J477" s="4"/>
      <c r="K477" s="77"/>
    </row>
    <row r="478" spans="3:17" ht="38.25">
      <c r="C478" s="5"/>
      <c r="D478" s="26" t="str">
        <f t="shared" si="57"/>
        <v xml:space="preserve">  </v>
      </c>
      <c r="E478" s="5" t="str">
        <f>IF(ISBLANK(O478)&lt;&gt;TRUE,COUNTA($O$468:O478)&amp;".","  ")</f>
        <v xml:space="preserve">  </v>
      </c>
      <c r="G478" s="5" t="s">
        <v>15</v>
      </c>
      <c r="H478" s="11" t="s">
        <v>40</v>
      </c>
      <c r="J478" s="4"/>
      <c r="K478" s="77"/>
    </row>
    <row r="479" spans="3:17" ht="25.5">
      <c r="C479" s="5"/>
      <c r="D479" s="26" t="str">
        <f t="shared" si="57"/>
        <v xml:space="preserve">  </v>
      </c>
      <c r="E479" s="5" t="str">
        <f>IF(ISBLANK(O479)&lt;&gt;TRUE,COUNTA($O$468:O479)&amp;".","  ")</f>
        <v xml:space="preserve">  </v>
      </c>
      <c r="G479" s="5" t="s">
        <v>15</v>
      </c>
      <c r="H479" s="11" t="s">
        <v>41</v>
      </c>
      <c r="J479" s="4"/>
      <c r="K479" s="77"/>
    </row>
    <row r="480" spans="3:17">
      <c r="C480" s="5"/>
      <c r="D480" s="26" t="str">
        <f t="shared" si="57"/>
        <v xml:space="preserve">  </v>
      </c>
      <c r="E480" s="5" t="str">
        <f>IF(ISBLANK(O480)&lt;&gt;TRUE,COUNTA($O$468:O480)&amp;".","  ")</f>
        <v xml:space="preserve">  </v>
      </c>
      <c r="H480" s="11" t="s">
        <v>264</v>
      </c>
      <c r="J480" s="4" t="s">
        <v>14</v>
      </c>
      <c r="K480" s="77">
        <v>1</v>
      </c>
      <c r="L480" s="12"/>
      <c r="M480" s="12">
        <f>L480*K480</f>
        <v>0</v>
      </c>
    </row>
    <row r="481" spans="3:15">
      <c r="C481" s="5"/>
      <c r="D481" s="26" t="str">
        <f t="shared" si="57"/>
        <v xml:space="preserve">  </v>
      </c>
      <c r="E481" s="5" t="str">
        <f>IF(ISBLANK(O481)&lt;&gt;TRUE,COUNTA($O$468:O481)&amp;".","  ")</f>
        <v xml:space="preserve">  </v>
      </c>
      <c r="J481" s="4"/>
      <c r="L481" s="12"/>
      <c r="M481" s="12"/>
    </row>
    <row r="482" spans="3:15" ht="140.25">
      <c r="C482" s="5"/>
      <c r="D482" s="26" t="str">
        <f t="shared" si="57"/>
        <v>E</v>
      </c>
      <c r="E482" s="5" t="str">
        <f>IF(ISBLANK(O482)&lt;&gt;TRUE,COUNTA($O$468:O482)&amp;".","  ")</f>
        <v>2.</v>
      </c>
      <c r="H482" s="11" t="s">
        <v>265</v>
      </c>
      <c r="J482" s="4" t="s">
        <v>14</v>
      </c>
      <c r="K482" s="77">
        <v>1</v>
      </c>
      <c r="L482" s="12"/>
      <c r="M482" s="12">
        <f>L482*K482</f>
        <v>0</v>
      </c>
      <c r="O482" t="s">
        <v>20</v>
      </c>
    </row>
    <row r="483" spans="3:15">
      <c r="C483" s="5" t="str">
        <f>IF(ISBLANK(O483)&lt;&gt;TRUE,#REF!&amp;".","  ")</f>
        <v xml:space="preserve">  </v>
      </c>
      <c r="D483" s="5" t="str">
        <f>IF(ISBLANK(O483)&lt;&gt;TRUE,COUNTA($O$48:O483)&amp;".","  ")</f>
        <v xml:space="preserve">  </v>
      </c>
    </row>
    <row r="484" spans="3:15" ht="38.25">
      <c r="C484" s="5"/>
      <c r="D484" s="26" t="str">
        <f t="shared" ref="D484" si="61">IF(ISBLANK(O484)&lt;&gt;TRUE,$C$466,"  ")</f>
        <v>E</v>
      </c>
      <c r="E484" s="5" t="str">
        <f>IF(ISBLANK(O484)&lt;&gt;TRUE,COUNTA($O$468:O484)&amp;".","  ")</f>
        <v>3.</v>
      </c>
      <c r="H484" s="11" t="s">
        <v>208</v>
      </c>
      <c r="J484" s="4" t="s">
        <v>14</v>
      </c>
      <c r="K484" s="77">
        <v>1</v>
      </c>
      <c r="L484" s="12"/>
      <c r="M484" s="12">
        <f>L484*K484</f>
        <v>0</v>
      </c>
      <c r="O484" t="s">
        <v>20</v>
      </c>
    </row>
    <row r="485" spans="3:15">
      <c r="C485" s="5" t="str">
        <f>IF(ISBLANK(O485)&lt;&gt;TRUE,#REF!&amp;".","  ")</f>
        <v xml:space="preserve">  </v>
      </c>
      <c r="D485" s="5" t="str">
        <f>IF(ISBLANK(O485)&lt;&gt;TRUE,COUNTA($O$48:O485)&amp;".","  ")</f>
        <v xml:space="preserve">  </v>
      </c>
    </row>
    <row r="487" spans="3:15" ht="15.75">
      <c r="C487" s="387"/>
      <c r="D487" s="387"/>
      <c r="E487" s="387"/>
      <c r="F487" s="387"/>
      <c r="G487" s="13"/>
      <c r="H487" s="16" t="s">
        <v>8</v>
      </c>
      <c r="I487" s="16"/>
      <c r="J487" s="17" t="str">
        <f>C466</f>
        <v>E</v>
      </c>
      <c r="K487" s="16"/>
      <c r="L487" s="388">
        <f>SUM(M474:M484)</f>
        <v>0</v>
      </c>
      <c r="M487" s="388"/>
    </row>
    <row r="492" spans="3:15" ht="18">
      <c r="C492" s="22"/>
      <c r="D492" s="22"/>
      <c r="E492" s="22"/>
      <c r="F492" s="22"/>
      <c r="G492" s="22"/>
      <c r="H492" s="23" t="s">
        <v>9</v>
      </c>
      <c r="I492" s="24"/>
      <c r="J492" s="24"/>
      <c r="K492" s="24"/>
      <c r="L492" s="22"/>
      <c r="M492" s="22"/>
    </row>
    <row r="494" spans="3:15">
      <c r="E494" s="29" t="str">
        <f>C25</f>
        <v>A.</v>
      </c>
      <c r="H494" s="29" t="str">
        <f>H25</f>
        <v>ELEKTROTEHNIČKE INSTALACIJE</v>
      </c>
      <c r="L494" s="384">
        <f>L147</f>
        <v>0</v>
      </c>
      <c r="M494" s="384"/>
    </row>
    <row r="495" spans="3:15">
      <c r="E495" s="29"/>
      <c r="H495" s="25"/>
      <c r="L495" s="27"/>
      <c r="M495" s="28"/>
    </row>
    <row r="496" spans="3:15">
      <c r="E496" s="29" t="str">
        <f>C152</f>
        <v>B.</v>
      </c>
      <c r="H496" s="25" t="str">
        <f>H152</f>
        <v>RASVJETA OBJEKTA</v>
      </c>
      <c r="L496" s="384">
        <f>L363</f>
        <v>0</v>
      </c>
      <c r="M496" s="384"/>
    </row>
    <row r="497" spans="3:13">
      <c r="E497" s="29"/>
      <c r="H497" s="25"/>
      <c r="L497" s="33"/>
      <c r="M497" s="33"/>
    </row>
    <row r="498" spans="3:13">
      <c r="E498" s="29" t="str">
        <f>C367</f>
        <v>C.</v>
      </c>
      <c r="H498" s="25" t="str">
        <f>H367</f>
        <v>DALJINSKO OČITANJE POTROŠNJE ENERGENATA I VODE</v>
      </c>
      <c r="L498" s="384">
        <f>L415</f>
        <v>0</v>
      </c>
      <c r="M498" s="384"/>
    </row>
    <row r="499" spans="3:13">
      <c r="E499" s="29"/>
      <c r="H499" s="29"/>
      <c r="L499" s="27"/>
      <c r="M499" s="28"/>
    </row>
    <row r="500" spans="3:13">
      <c r="E500" s="29" t="str">
        <f>C419</f>
        <v>D.</v>
      </c>
      <c r="H500" s="29" t="str">
        <f>H419</f>
        <v>SUSTAV DOJAVE POŽARA</v>
      </c>
      <c r="L500" s="384">
        <f>L460</f>
        <v>0</v>
      </c>
      <c r="M500" s="384"/>
    </row>
    <row r="501" spans="3:13">
      <c r="E501" s="29"/>
      <c r="H501" s="29"/>
      <c r="L501" s="27"/>
      <c r="M501" s="28"/>
    </row>
    <row r="502" spans="3:13">
      <c r="E502" s="29" t="str">
        <f>C466</f>
        <v>E</v>
      </c>
      <c r="H502" s="29" t="str">
        <f>H466</f>
        <v>ISPITIVANJE, ATESTI I DOKUMENTACIJA INSTALACIJA</v>
      </c>
      <c r="L502" s="384">
        <f>L487</f>
        <v>0</v>
      </c>
      <c r="M502" s="384"/>
    </row>
    <row r="503" spans="3:13">
      <c r="E503" s="29"/>
      <c r="H503" s="29"/>
      <c r="L503" s="27"/>
      <c r="M503" s="28"/>
    </row>
    <row r="504" spans="3:13" ht="18">
      <c r="C504" s="22"/>
      <c r="D504" s="22"/>
      <c r="E504" s="22"/>
      <c r="F504" s="22"/>
      <c r="G504" s="22"/>
      <c r="H504" s="23" t="s">
        <v>105</v>
      </c>
      <c r="I504" s="24"/>
      <c r="J504" s="24"/>
      <c r="K504" s="383">
        <f>SUM(L494:M502)</f>
        <v>0</v>
      </c>
      <c r="L504" s="383"/>
      <c r="M504" s="383"/>
    </row>
    <row r="507" spans="3:13" ht="18">
      <c r="C507" s="22"/>
      <c r="D507" s="22"/>
      <c r="E507" s="22"/>
      <c r="F507" s="22"/>
      <c r="G507" s="22"/>
      <c r="H507" s="23" t="s">
        <v>106</v>
      </c>
      <c r="I507" s="24"/>
      <c r="J507" s="24"/>
      <c r="K507" s="383">
        <f>K504*0.25</f>
        <v>0</v>
      </c>
      <c r="L507" s="383"/>
      <c r="M507" s="383"/>
    </row>
    <row r="510" spans="3:13" ht="18">
      <c r="C510" s="22"/>
      <c r="D510" s="22"/>
      <c r="E510" s="22"/>
      <c r="F510" s="22"/>
      <c r="G510" s="22"/>
      <c r="H510" s="23" t="s">
        <v>107</v>
      </c>
      <c r="I510" s="24"/>
      <c r="J510" s="24"/>
      <c r="K510" s="383">
        <f>K504+K507</f>
        <v>0</v>
      </c>
      <c r="L510" s="383"/>
      <c r="M510" s="383"/>
    </row>
  </sheetData>
  <mergeCells count="38">
    <mergeCell ref="C415:F415"/>
    <mergeCell ref="L415:M415"/>
    <mergeCell ref="H367:L367"/>
    <mergeCell ref="L502:M502"/>
    <mergeCell ref="C147:F147"/>
    <mergeCell ref="L147:M147"/>
    <mergeCell ref="C363:F363"/>
    <mergeCell ref="L363:M363"/>
    <mergeCell ref="C419:F419"/>
    <mergeCell ref="H419:K419"/>
    <mergeCell ref="C460:F460"/>
    <mergeCell ref="L460:M460"/>
    <mergeCell ref="L500:M500"/>
    <mergeCell ref="C22:F22"/>
    <mergeCell ref="G22:H22"/>
    <mergeCell ref="C152:F152"/>
    <mergeCell ref="H152:K152"/>
    <mergeCell ref="C367:F367"/>
    <mergeCell ref="C25:F25"/>
    <mergeCell ref="H25:K25"/>
    <mergeCell ref="H9:K9"/>
    <mergeCell ref="D16:L16"/>
    <mergeCell ref="D17:L17"/>
    <mergeCell ref="D18:L18"/>
    <mergeCell ref="C12:F12"/>
    <mergeCell ref="H12:K12"/>
    <mergeCell ref="D15:L15"/>
    <mergeCell ref="D14:L14"/>
    <mergeCell ref="K507:M507"/>
    <mergeCell ref="K510:M510"/>
    <mergeCell ref="L496:M496"/>
    <mergeCell ref="L498:M498"/>
    <mergeCell ref="C466:F466"/>
    <mergeCell ref="H466:K466"/>
    <mergeCell ref="C487:F487"/>
    <mergeCell ref="L487:M487"/>
    <mergeCell ref="L494:M494"/>
    <mergeCell ref="K504:M504"/>
  </mergeCells>
  <printOptions horizontalCentered="1"/>
  <pageMargins left="0.39370078740157483" right="0.59055118110236227" top="0.39370078740157483" bottom="0.59055118110236227" header="0.39370078740157483" footer="0.39370078740157483"/>
  <pageSetup paperSize="9" scale="83" orientation="portrait" errors="blank" horizontalDpi="4294967293" r:id="rId1"/>
  <headerFooter>
    <oddFooter>&amp;L&amp;6                 STRANICA TROŠKOVNIKA: &amp;P&amp;R&amp;14&amp;K04+049________________________________________________________________&amp;6
&amp;K01+000Troškovnik</oddFooter>
  </headerFooter>
  <rowBreaks count="12" manualBreakCount="12">
    <brk id="20" min="1" max="12" man="1"/>
    <brk id="149" min="1" max="12" man="1"/>
    <brk id="174" min="1" max="12" man="1"/>
    <brk id="198" min="1" max="12" man="1"/>
    <brk id="280" min="1" max="12" man="1"/>
    <brk id="318" min="1" max="12" man="1"/>
    <brk id="349" min="1" max="12" man="1"/>
    <brk id="366" min="1" max="12" man="1"/>
    <brk id="415" min="1" max="12" man="1"/>
    <brk id="433" min="1" max="12" man="1"/>
    <brk id="444" min="1" max="12" man="1"/>
    <brk id="489" min="1"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950A9-761B-4EAB-91C7-C6B18FEB909E}">
  <dimension ref="A1:F843"/>
  <sheetViews>
    <sheetView showZeros="0" view="pageBreakPreview" topLeftCell="A627" zoomScaleNormal="130" zoomScaleSheetLayoutView="100" workbookViewId="0">
      <selection activeCell="B631" sqref="B631"/>
    </sheetView>
  </sheetViews>
  <sheetFormatPr defaultRowHeight="12.75"/>
  <cols>
    <col min="1" max="1" width="4.7109375" style="232" bestFit="1" customWidth="1"/>
    <col min="2" max="2" width="58.5703125" style="275" customWidth="1"/>
    <col min="3" max="3" width="7.5703125" style="234" bestFit="1" customWidth="1"/>
    <col min="4" max="4" width="8.42578125" style="311" customWidth="1"/>
    <col min="5" max="5" width="8.42578125" style="312" customWidth="1"/>
    <col min="6" max="6" width="11.140625" style="313" customWidth="1"/>
    <col min="7" max="256" width="9" style="276"/>
    <col min="257" max="257" width="6.5703125" style="276" customWidth="1"/>
    <col min="258" max="258" width="44.5703125" style="276" customWidth="1"/>
    <col min="259" max="259" width="5.7109375" style="276" customWidth="1"/>
    <col min="260" max="261" width="8.42578125" style="276" customWidth="1"/>
    <col min="262" max="262" width="11.140625" style="276" customWidth="1"/>
    <col min="263" max="512" width="9" style="276"/>
    <col min="513" max="513" width="6.5703125" style="276" customWidth="1"/>
    <col min="514" max="514" width="44.5703125" style="276" customWidth="1"/>
    <col min="515" max="515" width="5.7109375" style="276" customWidth="1"/>
    <col min="516" max="517" width="8.42578125" style="276" customWidth="1"/>
    <col min="518" max="518" width="11.140625" style="276" customWidth="1"/>
    <col min="519" max="768" width="9" style="276"/>
    <col min="769" max="769" width="6.5703125" style="276" customWidth="1"/>
    <col min="770" max="770" width="44.5703125" style="276" customWidth="1"/>
    <col min="771" max="771" width="5.7109375" style="276" customWidth="1"/>
    <col min="772" max="773" width="8.42578125" style="276" customWidth="1"/>
    <col min="774" max="774" width="11.140625" style="276" customWidth="1"/>
    <col min="775" max="1024" width="9" style="276"/>
    <col min="1025" max="1025" width="6.5703125" style="276" customWidth="1"/>
    <col min="1026" max="1026" width="44.5703125" style="276" customWidth="1"/>
    <col min="1027" max="1027" width="5.7109375" style="276" customWidth="1"/>
    <col min="1028" max="1029" width="8.42578125" style="276" customWidth="1"/>
    <col min="1030" max="1030" width="11.140625" style="276" customWidth="1"/>
    <col min="1031" max="1280" width="9" style="276"/>
    <col min="1281" max="1281" width="6.5703125" style="276" customWidth="1"/>
    <col min="1282" max="1282" width="44.5703125" style="276" customWidth="1"/>
    <col min="1283" max="1283" width="5.7109375" style="276" customWidth="1"/>
    <col min="1284" max="1285" width="8.42578125" style="276" customWidth="1"/>
    <col min="1286" max="1286" width="11.140625" style="276" customWidth="1"/>
    <col min="1287" max="1536" width="9" style="276"/>
    <col min="1537" max="1537" width="6.5703125" style="276" customWidth="1"/>
    <col min="1538" max="1538" width="44.5703125" style="276" customWidth="1"/>
    <col min="1539" max="1539" width="5.7109375" style="276" customWidth="1"/>
    <col min="1540" max="1541" width="8.42578125" style="276" customWidth="1"/>
    <col min="1542" max="1542" width="11.140625" style="276" customWidth="1"/>
    <col min="1543" max="1792" width="9" style="276"/>
    <col min="1793" max="1793" width="6.5703125" style="276" customWidth="1"/>
    <col min="1794" max="1794" width="44.5703125" style="276" customWidth="1"/>
    <col min="1795" max="1795" width="5.7109375" style="276" customWidth="1"/>
    <col min="1796" max="1797" width="8.42578125" style="276" customWidth="1"/>
    <col min="1798" max="1798" width="11.140625" style="276" customWidth="1"/>
    <col min="1799" max="2048" width="9" style="276"/>
    <col min="2049" max="2049" width="6.5703125" style="276" customWidth="1"/>
    <col min="2050" max="2050" width="44.5703125" style="276" customWidth="1"/>
    <col min="2051" max="2051" width="5.7109375" style="276" customWidth="1"/>
    <col min="2052" max="2053" width="8.42578125" style="276" customWidth="1"/>
    <col min="2054" max="2054" width="11.140625" style="276" customWidth="1"/>
    <col min="2055" max="2304" width="9" style="276"/>
    <col min="2305" max="2305" width="6.5703125" style="276" customWidth="1"/>
    <col min="2306" max="2306" width="44.5703125" style="276" customWidth="1"/>
    <col min="2307" max="2307" width="5.7109375" style="276" customWidth="1"/>
    <col min="2308" max="2309" width="8.42578125" style="276" customWidth="1"/>
    <col min="2310" max="2310" width="11.140625" style="276" customWidth="1"/>
    <col min="2311" max="2560" width="9" style="276"/>
    <col min="2561" max="2561" width="6.5703125" style="276" customWidth="1"/>
    <col min="2562" max="2562" width="44.5703125" style="276" customWidth="1"/>
    <col min="2563" max="2563" width="5.7109375" style="276" customWidth="1"/>
    <col min="2564" max="2565" width="8.42578125" style="276" customWidth="1"/>
    <col min="2566" max="2566" width="11.140625" style="276" customWidth="1"/>
    <col min="2567" max="2816" width="9" style="276"/>
    <col min="2817" max="2817" width="6.5703125" style="276" customWidth="1"/>
    <col min="2818" max="2818" width="44.5703125" style="276" customWidth="1"/>
    <col min="2819" max="2819" width="5.7109375" style="276" customWidth="1"/>
    <col min="2820" max="2821" width="8.42578125" style="276" customWidth="1"/>
    <col min="2822" max="2822" width="11.140625" style="276" customWidth="1"/>
    <col min="2823" max="3072" width="9" style="276"/>
    <col min="3073" max="3073" width="6.5703125" style="276" customWidth="1"/>
    <col min="3074" max="3074" width="44.5703125" style="276" customWidth="1"/>
    <col min="3075" max="3075" width="5.7109375" style="276" customWidth="1"/>
    <col min="3076" max="3077" width="8.42578125" style="276" customWidth="1"/>
    <col min="3078" max="3078" width="11.140625" style="276" customWidth="1"/>
    <col min="3079" max="3328" width="9" style="276"/>
    <col min="3329" max="3329" width="6.5703125" style="276" customWidth="1"/>
    <col min="3330" max="3330" width="44.5703125" style="276" customWidth="1"/>
    <col min="3331" max="3331" width="5.7109375" style="276" customWidth="1"/>
    <col min="3332" max="3333" width="8.42578125" style="276" customWidth="1"/>
    <col min="3334" max="3334" width="11.140625" style="276" customWidth="1"/>
    <col min="3335" max="3584" width="9" style="276"/>
    <col min="3585" max="3585" width="6.5703125" style="276" customWidth="1"/>
    <col min="3586" max="3586" width="44.5703125" style="276" customWidth="1"/>
    <col min="3587" max="3587" width="5.7109375" style="276" customWidth="1"/>
    <col min="3588" max="3589" width="8.42578125" style="276" customWidth="1"/>
    <col min="3590" max="3590" width="11.140625" style="276" customWidth="1"/>
    <col min="3591" max="3840" width="9" style="276"/>
    <col min="3841" max="3841" width="6.5703125" style="276" customWidth="1"/>
    <col min="3842" max="3842" width="44.5703125" style="276" customWidth="1"/>
    <col min="3843" max="3843" width="5.7109375" style="276" customWidth="1"/>
    <col min="3844" max="3845" width="8.42578125" style="276" customWidth="1"/>
    <col min="3846" max="3846" width="11.140625" style="276" customWidth="1"/>
    <col min="3847" max="4096" width="9" style="276"/>
    <col min="4097" max="4097" width="6.5703125" style="276" customWidth="1"/>
    <col min="4098" max="4098" width="44.5703125" style="276" customWidth="1"/>
    <col min="4099" max="4099" width="5.7109375" style="276" customWidth="1"/>
    <col min="4100" max="4101" width="8.42578125" style="276" customWidth="1"/>
    <col min="4102" max="4102" width="11.140625" style="276" customWidth="1"/>
    <col min="4103" max="4352" width="9" style="276"/>
    <col min="4353" max="4353" width="6.5703125" style="276" customWidth="1"/>
    <col min="4354" max="4354" width="44.5703125" style="276" customWidth="1"/>
    <col min="4355" max="4355" width="5.7109375" style="276" customWidth="1"/>
    <col min="4356" max="4357" width="8.42578125" style="276" customWidth="1"/>
    <col min="4358" max="4358" width="11.140625" style="276" customWidth="1"/>
    <col min="4359" max="4608" width="9" style="276"/>
    <col min="4609" max="4609" width="6.5703125" style="276" customWidth="1"/>
    <col min="4610" max="4610" width="44.5703125" style="276" customWidth="1"/>
    <col min="4611" max="4611" width="5.7109375" style="276" customWidth="1"/>
    <col min="4612" max="4613" width="8.42578125" style="276" customWidth="1"/>
    <col min="4614" max="4614" width="11.140625" style="276" customWidth="1"/>
    <col min="4615" max="4864" width="9" style="276"/>
    <col min="4865" max="4865" width="6.5703125" style="276" customWidth="1"/>
    <col min="4866" max="4866" width="44.5703125" style="276" customWidth="1"/>
    <col min="4867" max="4867" width="5.7109375" style="276" customWidth="1"/>
    <col min="4868" max="4869" width="8.42578125" style="276" customWidth="1"/>
    <col min="4870" max="4870" width="11.140625" style="276" customWidth="1"/>
    <col min="4871" max="5120" width="9" style="276"/>
    <col min="5121" max="5121" width="6.5703125" style="276" customWidth="1"/>
    <col min="5122" max="5122" width="44.5703125" style="276" customWidth="1"/>
    <col min="5123" max="5123" width="5.7109375" style="276" customWidth="1"/>
    <col min="5124" max="5125" width="8.42578125" style="276" customWidth="1"/>
    <col min="5126" max="5126" width="11.140625" style="276" customWidth="1"/>
    <col min="5127" max="5376" width="9" style="276"/>
    <col min="5377" max="5377" width="6.5703125" style="276" customWidth="1"/>
    <col min="5378" max="5378" width="44.5703125" style="276" customWidth="1"/>
    <col min="5379" max="5379" width="5.7109375" style="276" customWidth="1"/>
    <col min="5380" max="5381" width="8.42578125" style="276" customWidth="1"/>
    <col min="5382" max="5382" width="11.140625" style="276" customWidth="1"/>
    <col min="5383" max="5632" width="9" style="276"/>
    <col min="5633" max="5633" width="6.5703125" style="276" customWidth="1"/>
    <col min="5634" max="5634" width="44.5703125" style="276" customWidth="1"/>
    <col min="5635" max="5635" width="5.7109375" style="276" customWidth="1"/>
    <col min="5636" max="5637" width="8.42578125" style="276" customWidth="1"/>
    <col min="5638" max="5638" width="11.140625" style="276" customWidth="1"/>
    <col min="5639" max="5888" width="9" style="276"/>
    <col min="5889" max="5889" width="6.5703125" style="276" customWidth="1"/>
    <col min="5890" max="5890" width="44.5703125" style="276" customWidth="1"/>
    <col min="5891" max="5891" width="5.7109375" style="276" customWidth="1"/>
    <col min="5892" max="5893" width="8.42578125" style="276" customWidth="1"/>
    <col min="5894" max="5894" width="11.140625" style="276" customWidth="1"/>
    <col min="5895" max="6144" width="9" style="276"/>
    <col min="6145" max="6145" width="6.5703125" style="276" customWidth="1"/>
    <col min="6146" max="6146" width="44.5703125" style="276" customWidth="1"/>
    <col min="6147" max="6147" width="5.7109375" style="276" customWidth="1"/>
    <col min="6148" max="6149" width="8.42578125" style="276" customWidth="1"/>
    <col min="6150" max="6150" width="11.140625" style="276" customWidth="1"/>
    <col min="6151" max="6400" width="9" style="276"/>
    <col min="6401" max="6401" width="6.5703125" style="276" customWidth="1"/>
    <col min="6402" max="6402" width="44.5703125" style="276" customWidth="1"/>
    <col min="6403" max="6403" width="5.7109375" style="276" customWidth="1"/>
    <col min="6404" max="6405" width="8.42578125" style="276" customWidth="1"/>
    <col min="6406" max="6406" width="11.140625" style="276" customWidth="1"/>
    <col min="6407" max="6656" width="9" style="276"/>
    <col min="6657" max="6657" width="6.5703125" style="276" customWidth="1"/>
    <col min="6658" max="6658" width="44.5703125" style="276" customWidth="1"/>
    <col min="6659" max="6659" width="5.7109375" style="276" customWidth="1"/>
    <col min="6660" max="6661" width="8.42578125" style="276" customWidth="1"/>
    <col min="6662" max="6662" width="11.140625" style="276" customWidth="1"/>
    <col min="6663" max="6912" width="9" style="276"/>
    <col min="6913" max="6913" width="6.5703125" style="276" customWidth="1"/>
    <col min="6914" max="6914" width="44.5703125" style="276" customWidth="1"/>
    <col min="6915" max="6915" width="5.7109375" style="276" customWidth="1"/>
    <col min="6916" max="6917" width="8.42578125" style="276" customWidth="1"/>
    <col min="6918" max="6918" width="11.140625" style="276" customWidth="1"/>
    <col min="6919" max="7168" width="9" style="276"/>
    <col min="7169" max="7169" width="6.5703125" style="276" customWidth="1"/>
    <col min="7170" max="7170" width="44.5703125" style="276" customWidth="1"/>
    <col min="7171" max="7171" width="5.7109375" style="276" customWidth="1"/>
    <col min="7172" max="7173" width="8.42578125" style="276" customWidth="1"/>
    <col min="7174" max="7174" width="11.140625" style="276" customWidth="1"/>
    <col min="7175" max="7424" width="9" style="276"/>
    <col min="7425" max="7425" width="6.5703125" style="276" customWidth="1"/>
    <col min="7426" max="7426" width="44.5703125" style="276" customWidth="1"/>
    <col min="7427" max="7427" width="5.7109375" style="276" customWidth="1"/>
    <col min="7428" max="7429" width="8.42578125" style="276" customWidth="1"/>
    <col min="7430" max="7430" width="11.140625" style="276" customWidth="1"/>
    <col min="7431" max="7680" width="9" style="276"/>
    <col min="7681" max="7681" width="6.5703125" style="276" customWidth="1"/>
    <col min="7682" max="7682" width="44.5703125" style="276" customWidth="1"/>
    <col min="7683" max="7683" width="5.7109375" style="276" customWidth="1"/>
    <col min="7684" max="7685" width="8.42578125" style="276" customWidth="1"/>
    <col min="7686" max="7686" width="11.140625" style="276" customWidth="1"/>
    <col min="7687" max="7936" width="9" style="276"/>
    <col min="7937" max="7937" width="6.5703125" style="276" customWidth="1"/>
    <col min="7938" max="7938" width="44.5703125" style="276" customWidth="1"/>
    <col min="7939" max="7939" width="5.7109375" style="276" customWidth="1"/>
    <col min="7940" max="7941" width="8.42578125" style="276" customWidth="1"/>
    <col min="7942" max="7942" width="11.140625" style="276" customWidth="1"/>
    <col min="7943" max="8192" width="9" style="276"/>
    <col min="8193" max="8193" width="6.5703125" style="276" customWidth="1"/>
    <col min="8194" max="8194" width="44.5703125" style="276" customWidth="1"/>
    <col min="8195" max="8195" width="5.7109375" style="276" customWidth="1"/>
    <col min="8196" max="8197" width="8.42578125" style="276" customWidth="1"/>
    <col min="8198" max="8198" width="11.140625" style="276" customWidth="1"/>
    <col min="8199" max="8448" width="9" style="276"/>
    <col min="8449" max="8449" width="6.5703125" style="276" customWidth="1"/>
    <col min="8450" max="8450" width="44.5703125" style="276" customWidth="1"/>
    <col min="8451" max="8451" width="5.7109375" style="276" customWidth="1"/>
    <col min="8452" max="8453" width="8.42578125" style="276" customWidth="1"/>
    <col min="8454" max="8454" width="11.140625" style="276" customWidth="1"/>
    <col min="8455" max="8704" width="9" style="276"/>
    <col min="8705" max="8705" width="6.5703125" style="276" customWidth="1"/>
    <col min="8706" max="8706" width="44.5703125" style="276" customWidth="1"/>
    <col min="8707" max="8707" width="5.7109375" style="276" customWidth="1"/>
    <col min="8708" max="8709" width="8.42578125" style="276" customWidth="1"/>
    <col min="8710" max="8710" width="11.140625" style="276" customWidth="1"/>
    <col min="8711" max="8960" width="9" style="276"/>
    <col min="8961" max="8961" width="6.5703125" style="276" customWidth="1"/>
    <col min="8962" max="8962" width="44.5703125" style="276" customWidth="1"/>
    <col min="8963" max="8963" width="5.7109375" style="276" customWidth="1"/>
    <col min="8964" max="8965" width="8.42578125" style="276" customWidth="1"/>
    <col min="8966" max="8966" width="11.140625" style="276" customWidth="1"/>
    <col min="8967" max="9216" width="9" style="276"/>
    <col min="9217" max="9217" width="6.5703125" style="276" customWidth="1"/>
    <col min="9218" max="9218" width="44.5703125" style="276" customWidth="1"/>
    <col min="9219" max="9219" width="5.7109375" style="276" customWidth="1"/>
    <col min="9220" max="9221" width="8.42578125" style="276" customWidth="1"/>
    <col min="9222" max="9222" width="11.140625" style="276" customWidth="1"/>
    <col min="9223" max="9472" width="9" style="276"/>
    <col min="9473" max="9473" width="6.5703125" style="276" customWidth="1"/>
    <col min="9474" max="9474" width="44.5703125" style="276" customWidth="1"/>
    <col min="9475" max="9475" width="5.7109375" style="276" customWidth="1"/>
    <col min="9476" max="9477" width="8.42578125" style="276" customWidth="1"/>
    <col min="9478" max="9478" width="11.140625" style="276" customWidth="1"/>
    <col min="9479" max="9728" width="9" style="276"/>
    <col min="9729" max="9729" width="6.5703125" style="276" customWidth="1"/>
    <col min="9730" max="9730" width="44.5703125" style="276" customWidth="1"/>
    <col min="9731" max="9731" width="5.7109375" style="276" customWidth="1"/>
    <col min="9732" max="9733" width="8.42578125" style="276" customWidth="1"/>
    <col min="9734" max="9734" width="11.140625" style="276" customWidth="1"/>
    <col min="9735" max="9984" width="9" style="276"/>
    <col min="9985" max="9985" width="6.5703125" style="276" customWidth="1"/>
    <col min="9986" max="9986" width="44.5703125" style="276" customWidth="1"/>
    <col min="9987" max="9987" width="5.7109375" style="276" customWidth="1"/>
    <col min="9988" max="9989" width="8.42578125" style="276" customWidth="1"/>
    <col min="9990" max="9990" width="11.140625" style="276" customWidth="1"/>
    <col min="9991" max="10240" width="9" style="276"/>
    <col min="10241" max="10241" width="6.5703125" style="276" customWidth="1"/>
    <col min="10242" max="10242" width="44.5703125" style="276" customWidth="1"/>
    <col min="10243" max="10243" width="5.7109375" style="276" customWidth="1"/>
    <col min="10244" max="10245" width="8.42578125" style="276" customWidth="1"/>
    <col min="10246" max="10246" width="11.140625" style="276" customWidth="1"/>
    <col min="10247" max="10496" width="9" style="276"/>
    <col min="10497" max="10497" width="6.5703125" style="276" customWidth="1"/>
    <col min="10498" max="10498" width="44.5703125" style="276" customWidth="1"/>
    <col min="10499" max="10499" width="5.7109375" style="276" customWidth="1"/>
    <col min="10500" max="10501" width="8.42578125" style="276" customWidth="1"/>
    <col min="10502" max="10502" width="11.140625" style="276" customWidth="1"/>
    <col min="10503" max="10752" width="9" style="276"/>
    <col min="10753" max="10753" width="6.5703125" style="276" customWidth="1"/>
    <col min="10754" max="10754" width="44.5703125" style="276" customWidth="1"/>
    <col min="10755" max="10755" width="5.7109375" style="276" customWidth="1"/>
    <col min="10756" max="10757" width="8.42578125" style="276" customWidth="1"/>
    <col min="10758" max="10758" width="11.140625" style="276" customWidth="1"/>
    <col min="10759" max="11008" width="9" style="276"/>
    <col min="11009" max="11009" width="6.5703125" style="276" customWidth="1"/>
    <col min="11010" max="11010" width="44.5703125" style="276" customWidth="1"/>
    <col min="11011" max="11011" width="5.7109375" style="276" customWidth="1"/>
    <col min="11012" max="11013" width="8.42578125" style="276" customWidth="1"/>
    <col min="11014" max="11014" width="11.140625" style="276" customWidth="1"/>
    <col min="11015" max="11264" width="9" style="276"/>
    <col min="11265" max="11265" width="6.5703125" style="276" customWidth="1"/>
    <col min="11266" max="11266" width="44.5703125" style="276" customWidth="1"/>
    <col min="11267" max="11267" width="5.7109375" style="276" customWidth="1"/>
    <col min="11268" max="11269" width="8.42578125" style="276" customWidth="1"/>
    <col min="11270" max="11270" width="11.140625" style="276" customWidth="1"/>
    <col min="11271" max="11520" width="9" style="276"/>
    <col min="11521" max="11521" width="6.5703125" style="276" customWidth="1"/>
    <col min="11522" max="11522" width="44.5703125" style="276" customWidth="1"/>
    <col min="11523" max="11523" width="5.7109375" style="276" customWidth="1"/>
    <col min="11524" max="11525" width="8.42578125" style="276" customWidth="1"/>
    <col min="11526" max="11526" width="11.140625" style="276" customWidth="1"/>
    <col min="11527" max="11776" width="9" style="276"/>
    <col min="11777" max="11777" width="6.5703125" style="276" customWidth="1"/>
    <col min="11778" max="11778" width="44.5703125" style="276" customWidth="1"/>
    <col min="11779" max="11779" width="5.7109375" style="276" customWidth="1"/>
    <col min="11780" max="11781" width="8.42578125" style="276" customWidth="1"/>
    <col min="11782" max="11782" width="11.140625" style="276" customWidth="1"/>
    <col min="11783" max="12032" width="9" style="276"/>
    <col min="12033" max="12033" width="6.5703125" style="276" customWidth="1"/>
    <col min="12034" max="12034" width="44.5703125" style="276" customWidth="1"/>
    <col min="12035" max="12035" width="5.7109375" style="276" customWidth="1"/>
    <col min="12036" max="12037" width="8.42578125" style="276" customWidth="1"/>
    <col min="12038" max="12038" width="11.140625" style="276" customWidth="1"/>
    <col min="12039" max="12288" width="9" style="276"/>
    <col min="12289" max="12289" width="6.5703125" style="276" customWidth="1"/>
    <col min="12290" max="12290" width="44.5703125" style="276" customWidth="1"/>
    <col min="12291" max="12291" width="5.7109375" style="276" customWidth="1"/>
    <col min="12292" max="12293" width="8.42578125" style="276" customWidth="1"/>
    <col min="12294" max="12294" width="11.140625" style="276" customWidth="1"/>
    <col min="12295" max="12544" width="9" style="276"/>
    <col min="12545" max="12545" width="6.5703125" style="276" customWidth="1"/>
    <col min="12546" max="12546" width="44.5703125" style="276" customWidth="1"/>
    <col min="12547" max="12547" width="5.7109375" style="276" customWidth="1"/>
    <col min="12548" max="12549" width="8.42578125" style="276" customWidth="1"/>
    <col min="12550" max="12550" width="11.140625" style="276" customWidth="1"/>
    <col min="12551" max="12800" width="9" style="276"/>
    <col min="12801" max="12801" width="6.5703125" style="276" customWidth="1"/>
    <col min="12802" max="12802" width="44.5703125" style="276" customWidth="1"/>
    <col min="12803" max="12803" width="5.7109375" style="276" customWidth="1"/>
    <col min="12804" max="12805" width="8.42578125" style="276" customWidth="1"/>
    <col min="12806" max="12806" width="11.140625" style="276" customWidth="1"/>
    <col min="12807" max="13056" width="9" style="276"/>
    <col min="13057" max="13057" width="6.5703125" style="276" customWidth="1"/>
    <col min="13058" max="13058" width="44.5703125" style="276" customWidth="1"/>
    <col min="13059" max="13059" width="5.7109375" style="276" customWidth="1"/>
    <col min="13060" max="13061" width="8.42578125" style="276" customWidth="1"/>
    <col min="13062" max="13062" width="11.140625" style="276" customWidth="1"/>
    <col min="13063" max="13312" width="9" style="276"/>
    <col min="13313" max="13313" width="6.5703125" style="276" customWidth="1"/>
    <col min="13314" max="13314" width="44.5703125" style="276" customWidth="1"/>
    <col min="13315" max="13315" width="5.7109375" style="276" customWidth="1"/>
    <col min="13316" max="13317" width="8.42578125" style="276" customWidth="1"/>
    <col min="13318" max="13318" width="11.140625" style="276" customWidth="1"/>
    <col min="13319" max="13568" width="9" style="276"/>
    <col min="13569" max="13569" width="6.5703125" style="276" customWidth="1"/>
    <col min="13570" max="13570" width="44.5703125" style="276" customWidth="1"/>
    <col min="13571" max="13571" width="5.7109375" style="276" customWidth="1"/>
    <col min="13572" max="13573" width="8.42578125" style="276" customWidth="1"/>
    <col min="13574" max="13574" width="11.140625" style="276" customWidth="1"/>
    <col min="13575" max="13824" width="9" style="276"/>
    <col min="13825" max="13825" width="6.5703125" style="276" customWidth="1"/>
    <col min="13826" max="13826" width="44.5703125" style="276" customWidth="1"/>
    <col min="13827" max="13827" width="5.7109375" style="276" customWidth="1"/>
    <col min="13828" max="13829" width="8.42578125" style="276" customWidth="1"/>
    <col min="13830" max="13830" width="11.140625" style="276" customWidth="1"/>
    <col min="13831" max="14080" width="9" style="276"/>
    <col min="14081" max="14081" width="6.5703125" style="276" customWidth="1"/>
    <col min="14082" max="14082" width="44.5703125" style="276" customWidth="1"/>
    <col min="14083" max="14083" width="5.7109375" style="276" customWidth="1"/>
    <col min="14084" max="14085" width="8.42578125" style="276" customWidth="1"/>
    <col min="14086" max="14086" width="11.140625" style="276" customWidth="1"/>
    <col min="14087" max="14336" width="9" style="276"/>
    <col min="14337" max="14337" width="6.5703125" style="276" customWidth="1"/>
    <col min="14338" max="14338" width="44.5703125" style="276" customWidth="1"/>
    <col min="14339" max="14339" width="5.7109375" style="276" customWidth="1"/>
    <col min="14340" max="14341" width="8.42578125" style="276" customWidth="1"/>
    <col min="14342" max="14342" width="11.140625" style="276" customWidth="1"/>
    <col min="14343" max="14592" width="9" style="276"/>
    <col min="14593" max="14593" width="6.5703125" style="276" customWidth="1"/>
    <col min="14594" max="14594" width="44.5703125" style="276" customWidth="1"/>
    <col min="14595" max="14595" width="5.7109375" style="276" customWidth="1"/>
    <col min="14596" max="14597" width="8.42578125" style="276" customWidth="1"/>
    <col min="14598" max="14598" width="11.140625" style="276" customWidth="1"/>
    <col min="14599" max="14848" width="9" style="276"/>
    <col min="14849" max="14849" width="6.5703125" style="276" customWidth="1"/>
    <col min="14850" max="14850" width="44.5703125" style="276" customWidth="1"/>
    <col min="14851" max="14851" width="5.7109375" style="276" customWidth="1"/>
    <col min="14852" max="14853" width="8.42578125" style="276" customWidth="1"/>
    <col min="14854" max="14854" width="11.140625" style="276" customWidth="1"/>
    <col min="14855" max="15104" width="9" style="276"/>
    <col min="15105" max="15105" width="6.5703125" style="276" customWidth="1"/>
    <col min="15106" max="15106" width="44.5703125" style="276" customWidth="1"/>
    <col min="15107" max="15107" width="5.7109375" style="276" customWidth="1"/>
    <col min="15108" max="15109" width="8.42578125" style="276" customWidth="1"/>
    <col min="15110" max="15110" width="11.140625" style="276" customWidth="1"/>
    <col min="15111" max="15360" width="9" style="276"/>
    <col min="15361" max="15361" width="6.5703125" style="276" customWidth="1"/>
    <col min="15362" max="15362" width="44.5703125" style="276" customWidth="1"/>
    <col min="15363" max="15363" width="5.7109375" style="276" customWidth="1"/>
    <col min="15364" max="15365" width="8.42578125" style="276" customWidth="1"/>
    <col min="15366" max="15366" width="11.140625" style="276" customWidth="1"/>
    <col min="15367" max="15616" width="9" style="276"/>
    <col min="15617" max="15617" width="6.5703125" style="276" customWidth="1"/>
    <col min="15618" max="15618" width="44.5703125" style="276" customWidth="1"/>
    <col min="15619" max="15619" width="5.7109375" style="276" customWidth="1"/>
    <col min="15620" max="15621" width="8.42578125" style="276" customWidth="1"/>
    <col min="15622" max="15622" width="11.140625" style="276" customWidth="1"/>
    <col min="15623" max="15872" width="9" style="276"/>
    <col min="15873" max="15873" width="6.5703125" style="276" customWidth="1"/>
    <col min="15874" max="15874" width="44.5703125" style="276" customWidth="1"/>
    <col min="15875" max="15875" width="5.7109375" style="276" customWidth="1"/>
    <col min="15876" max="15877" width="8.42578125" style="276" customWidth="1"/>
    <col min="15878" max="15878" width="11.140625" style="276" customWidth="1"/>
    <col min="15879" max="16128" width="9" style="276"/>
    <col min="16129" max="16129" width="6.5703125" style="276" customWidth="1"/>
    <col min="16130" max="16130" width="44.5703125" style="276" customWidth="1"/>
    <col min="16131" max="16131" width="5.7109375" style="276" customWidth="1"/>
    <col min="16132" max="16133" width="8.42578125" style="276" customWidth="1"/>
    <col min="16134" max="16134" width="11.140625" style="276" customWidth="1"/>
    <col min="16135" max="16384" width="9" style="276"/>
  </cols>
  <sheetData>
    <row r="1" spans="1:6" s="227" customFormat="1">
      <c r="A1" s="156"/>
      <c r="B1" s="225"/>
      <c r="C1" s="226"/>
      <c r="D1" s="415"/>
      <c r="E1" s="157"/>
      <c r="F1" s="432"/>
    </row>
    <row r="2" spans="1:6" s="231" customFormat="1" ht="51">
      <c r="A2" s="228" t="s">
        <v>966</v>
      </c>
      <c r="B2" s="229" t="s">
        <v>506</v>
      </c>
      <c r="C2" s="229" t="s">
        <v>507</v>
      </c>
      <c r="D2" s="416" t="s">
        <v>508</v>
      </c>
      <c r="E2" s="230" t="s">
        <v>509</v>
      </c>
      <c r="F2" s="433" t="s">
        <v>510</v>
      </c>
    </row>
    <row r="3" spans="1:6" s="236" customFormat="1">
      <c r="A3" s="232"/>
      <c r="B3" s="233"/>
      <c r="C3" s="234"/>
      <c r="D3" s="299"/>
      <c r="F3" s="309"/>
    </row>
    <row r="4" spans="1:6" s="236" customFormat="1">
      <c r="A4" s="232"/>
      <c r="B4" s="233"/>
      <c r="C4" s="234"/>
      <c r="D4" s="299"/>
      <c r="F4" s="309"/>
    </row>
    <row r="5" spans="1:6" s="236" customFormat="1">
      <c r="A5" s="232"/>
      <c r="B5" s="400" t="s">
        <v>511</v>
      </c>
      <c r="C5" s="400"/>
      <c r="D5" s="400"/>
      <c r="E5" s="400"/>
      <c r="F5" s="400"/>
    </row>
    <row r="6" spans="1:6" s="236" customFormat="1">
      <c r="A6" s="232"/>
      <c r="B6" s="400" t="s">
        <v>512</v>
      </c>
      <c r="C6" s="400"/>
      <c r="D6" s="400"/>
      <c r="E6" s="400"/>
      <c r="F6" s="400"/>
    </row>
    <row r="7" spans="1:6" s="236" customFormat="1">
      <c r="A7" s="232"/>
      <c r="B7" s="399" t="s">
        <v>513</v>
      </c>
      <c r="C7" s="399"/>
      <c r="D7" s="399"/>
      <c r="E7" s="399"/>
      <c r="F7" s="399"/>
    </row>
    <row r="8" spans="1:6" s="236" customFormat="1">
      <c r="A8" s="232"/>
      <c r="B8" s="399" t="s">
        <v>514</v>
      </c>
      <c r="C8" s="399"/>
      <c r="D8" s="399"/>
      <c r="E8" s="399"/>
      <c r="F8" s="399"/>
    </row>
    <row r="9" spans="1:6" s="236" customFormat="1">
      <c r="A9" s="232"/>
      <c r="B9" s="399" t="s">
        <v>515</v>
      </c>
      <c r="C9" s="399"/>
      <c r="D9" s="399"/>
      <c r="E9" s="399"/>
      <c r="F9" s="399"/>
    </row>
    <row r="10" spans="1:6" s="236" customFormat="1">
      <c r="A10" s="232"/>
      <c r="B10" s="399" t="s">
        <v>516</v>
      </c>
      <c r="C10" s="399"/>
      <c r="D10" s="399"/>
      <c r="E10" s="399"/>
      <c r="F10" s="399"/>
    </row>
    <row r="11" spans="1:6" s="236" customFormat="1">
      <c r="A11" s="232"/>
      <c r="B11" s="399" t="s">
        <v>517</v>
      </c>
      <c r="C11" s="399"/>
      <c r="D11" s="399"/>
      <c r="E11" s="399"/>
      <c r="F11" s="399"/>
    </row>
    <row r="12" spans="1:6" s="236" customFormat="1">
      <c r="A12" s="232"/>
      <c r="B12" s="237"/>
      <c r="C12" s="238"/>
      <c r="D12" s="417"/>
      <c r="E12" s="158"/>
      <c r="F12" s="417"/>
    </row>
    <row r="13" spans="1:6" s="236" customFormat="1">
      <c r="A13" s="232"/>
      <c r="B13" s="237"/>
      <c r="C13" s="238"/>
      <c r="D13" s="417"/>
      <c r="E13" s="158"/>
      <c r="F13" s="417"/>
    </row>
    <row r="14" spans="1:6" s="236" customFormat="1">
      <c r="A14" s="232"/>
      <c r="B14" s="239" t="s">
        <v>291</v>
      </c>
      <c r="C14" s="238"/>
      <c r="D14" s="417"/>
      <c r="E14" s="158"/>
      <c r="F14" s="417"/>
    </row>
    <row r="15" spans="1:6" s="236" customFormat="1" ht="38.25">
      <c r="A15" s="232"/>
      <c r="B15" s="240" t="s">
        <v>967</v>
      </c>
      <c r="C15" s="241"/>
      <c r="D15" s="418"/>
      <c r="E15" s="159"/>
      <c r="F15" s="418"/>
    </row>
    <row r="16" spans="1:6" s="236" customFormat="1" ht="38.25">
      <c r="A16" s="232"/>
      <c r="B16" s="240" t="s">
        <v>518</v>
      </c>
      <c r="C16" s="241"/>
      <c r="D16" s="418"/>
      <c r="E16" s="159"/>
      <c r="F16" s="418"/>
    </row>
    <row r="17" spans="1:6" s="236" customFormat="1" ht="38.25">
      <c r="A17" s="232"/>
      <c r="B17" s="240" t="s">
        <v>968</v>
      </c>
      <c r="C17" s="241"/>
      <c r="D17" s="418"/>
      <c r="E17" s="159"/>
      <c r="F17" s="418"/>
    </row>
    <row r="18" spans="1:6" s="236" customFormat="1" ht="38.25">
      <c r="A18" s="232"/>
      <c r="B18" s="240" t="s">
        <v>969</v>
      </c>
      <c r="C18" s="241"/>
      <c r="D18" s="418"/>
      <c r="E18" s="159"/>
      <c r="F18" s="418"/>
    </row>
    <row r="19" spans="1:6" s="236" customFormat="1" ht="63.75">
      <c r="A19" s="232"/>
      <c r="B19" s="240" t="s">
        <v>970</v>
      </c>
      <c r="C19" s="241"/>
      <c r="D19" s="418"/>
      <c r="E19" s="159"/>
      <c r="F19" s="418"/>
    </row>
    <row r="20" spans="1:6" s="236" customFormat="1" ht="38.25">
      <c r="A20" s="232"/>
      <c r="B20" s="240" t="s">
        <v>971</v>
      </c>
      <c r="C20" s="241"/>
      <c r="D20" s="418"/>
      <c r="E20" s="159"/>
      <c r="F20" s="418"/>
    </row>
    <row r="21" spans="1:6" s="236" customFormat="1" ht="51">
      <c r="A21" s="232"/>
      <c r="B21" s="240" t="s">
        <v>519</v>
      </c>
      <c r="C21" s="241"/>
      <c r="D21" s="418"/>
      <c r="E21" s="159"/>
      <c r="F21" s="418"/>
    </row>
    <row r="22" spans="1:6" s="236" customFormat="1" ht="38.25">
      <c r="A22" s="232"/>
      <c r="B22" s="240" t="s">
        <v>972</v>
      </c>
      <c r="C22" s="241"/>
      <c r="D22" s="418"/>
      <c r="E22" s="159"/>
      <c r="F22" s="418"/>
    </row>
    <row r="23" spans="1:6" s="236" customFormat="1" ht="31.5">
      <c r="A23" s="232"/>
      <c r="B23" s="242" t="s">
        <v>973</v>
      </c>
      <c r="C23" s="238"/>
      <c r="D23" s="417"/>
      <c r="E23" s="158"/>
      <c r="F23" s="417"/>
    </row>
    <row r="24" spans="1:6" s="236" customFormat="1">
      <c r="A24" s="232"/>
      <c r="B24" s="237"/>
      <c r="C24" s="238"/>
      <c r="D24" s="417"/>
      <c r="E24" s="158"/>
      <c r="F24" s="417"/>
    </row>
    <row r="25" spans="1:6" s="236" customFormat="1">
      <c r="A25" s="243" t="s">
        <v>520</v>
      </c>
      <c r="B25" s="160" t="s">
        <v>521</v>
      </c>
      <c r="C25" s="244"/>
      <c r="D25" s="245"/>
      <c r="E25" s="246"/>
      <c r="F25" s="247"/>
    </row>
    <row r="26" spans="1:6" s="236" customFormat="1">
      <c r="A26" s="232"/>
      <c r="B26" s="237"/>
      <c r="C26" s="238"/>
      <c r="D26" s="417"/>
      <c r="E26" s="158"/>
      <c r="F26" s="417"/>
    </row>
    <row r="27" spans="1:6" s="236" customFormat="1" ht="63.75">
      <c r="A27" s="232"/>
      <c r="B27" s="161" t="s">
        <v>974</v>
      </c>
      <c r="C27" s="238"/>
      <c r="D27" s="417"/>
      <c r="E27" s="158"/>
      <c r="F27" s="417"/>
    </row>
    <row r="28" spans="1:6" s="236" customFormat="1" ht="25.5">
      <c r="A28" s="232"/>
      <c r="B28" s="248" t="s">
        <v>522</v>
      </c>
      <c r="C28" s="238"/>
      <c r="D28" s="417"/>
      <c r="E28" s="158"/>
      <c r="F28" s="417"/>
    </row>
    <row r="29" spans="1:6" s="236" customFormat="1" ht="25.5">
      <c r="A29" s="232"/>
      <c r="B29" s="161" t="s">
        <v>523</v>
      </c>
      <c r="C29" s="238"/>
      <c r="D29" s="417"/>
      <c r="E29" s="158"/>
      <c r="F29" s="417"/>
    </row>
    <row r="30" spans="1:6" s="236" customFormat="1">
      <c r="A30" s="232"/>
      <c r="B30" s="161"/>
      <c r="C30" s="238"/>
      <c r="D30" s="417"/>
      <c r="E30" s="158"/>
      <c r="F30" s="417"/>
    </row>
    <row r="31" spans="1:6" s="236" customFormat="1" ht="63.75">
      <c r="A31" s="232"/>
      <c r="B31" s="161" t="s">
        <v>975</v>
      </c>
      <c r="C31" s="238"/>
      <c r="D31" s="417"/>
      <c r="E31" s="158"/>
      <c r="F31" s="417"/>
    </row>
    <row r="32" spans="1:6" s="236" customFormat="1">
      <c r="A32" s="232"/>
      <c r="B32" s="161"/>
      <c r="C32" s="238"/>
      <c r="D32" s="417"/>
      <c r="E32" s="158"/>
      <c r="F32" s="417"/>
    </row>
    <row r="33" spans="1:6" s="236" customFormat="1">
      <c r="A33" s="232"/>
      <c r="B33" s="161"/>
      <c r="C33" s="238"/>
      <c r="D33" s="417"/>
      <c r="E33" s="158"/>
      <c r="F33" s="417"/>
    </row>
    <row r="34" spans="1:6" s="236" customFormat="1" ht="102">
      <c r="A34" s="249" t="s">
        <v>300</v>
      </c>
      <c r="B34" s="240" t="s">
        <v>976</v>
      </c>
      <c r="C34" s="162" t="s">
        <v>499</v>
      </c>
      <c r="D34" s="419">
        <v>1</v>
      </c>
      <c r="E34" s="163"/>
      <c r="F34" s="419">
        <f>E34*D34</f>
        <v>0</v>
      </c>
    </row>
    <row r="35" spans="1:6" s="236" customFormat="1">
      <c r="A35" s="249"/>
      <c r="B35" s="240"/>
      <c r="C35" s="162"/>
      <c r="D35" s="419"/>
      <c r="E35" s="163"/>
      <c r="F35" s="419"/>
    </row>
    <row r="36" spans="1:6" s="236" customFormat="1" ht="51">
      <c r="A36" s="249" t="s">
        <v>304</v>
      </c>
      <c r="B36" s="240" t="s">
        <v>524</v>
      </c>
      <c r="C36" s="162" t="s">
        <v>499</v>
      </c>
      <c r="D36" s="419">
        <v>1</v>
      </c>
      <c r="E36" s="163"/>
      <c r="F36" s="419">
        <f>E36*D36</f>
        <v>0</v>
      </c>
    </row>
    <row r="37" spans="1:6" s="236" customFormat="1">
      <c r="A37" s="249"/>
      <c r="B37" s="240"/>
      <c r="C37" s="162"/>
      <c r="D37" s="419"/>
      <c r="E37" s="163"/>
      <c r="F37" s="419"/>
    </row>
    <row r="38" spans="1:6" s="236" customFormat="1" ht="25.5">
      <c r="A38" s="249" t="s">
        <v>309</v>
      </c>
      <c r="B38" s="240" t="s">
        <v>525</v>
      </c>
      <c r="C38" s="162" t="s">
        <v>499</v>
      </c>
      <c r="D38" s="419">
        <v>1</v>
      </c>
      <c r="E38" s="163"/>
      <c r="F38" s="419">
        <f>E38*D38</f>
        <v>0</v>
      </c>
    </row>
    <row r="39" spans="1:6" s="236" customFormat="1">
      <c r="A39" s="249"/>
      <c r="B39" s="240"/>
      <c r="C39" s="162"/>
      <c r="D39" s="419"/>
      <c r="E39" s="163"/>
      <c r="F39" s="419"/>
    </row>
    <row r="40" spans="1:6" s="236" customFormat="1" ht="216.75">
      <c r="A40" s="249" t="s">
        <v>339</v>
      </c>
      <c r="B40" s="240" t="s">
        <v>526</v>
      </c>
      <c r="C40" s="162" t="s">
        <v>499</v>
      </c>
      <c r="D40" s="419">
        <v>1</v>
      </c>
      <c r="E40" s="163"/>
      <c r="F40" s="419">
        <f>E40*D40</f>
        <v>0</v>
      </c>
    </row>
    <row r="41" spans="1:6" s="236" customFormat="1">
      <c r="A41" s="249"/>
      <c r="B41" s="240"/>
      <c r="C41" s="234"/>
      <c r="D41" s="309"/>
      <c r="F41" s="309"/>
    </row>
    <row r="42" spans="1:6" s="236" customFormat="1" ht="140.25">
      <c r="A42" s="249" t="s">
        <v>342</v>
      </c>
      <c r="B42" s="240" t="s">
        <v>977</v>
      </c>
      <c r="C42" s="162" t="s">
        <v>499</v>
      </c>
      <c r="D42" s="419">
        <v>1</v>
      </c>
      <c r="E42" s="163"/>
      <c r="F42" s="419">
        <f>E42*D42</f>
        <v>0</v>
      </c>
    </row>
    <row r="43" spans="1:6" s="236" customFormat="1">
      <c r="A43" s="249"/>
      <c r="B43" s="240"/>
      <c r="C43" s="234"/>
      <c r="D43" s="309"/>
      <c r="F43" s="309"/>
    </row>
    <row r="44" spans="1:6" s="236" customFormat="1" ht="165.75">
      <c r="A44" s="249" t="s">
        <v>318</v>
      </c>
      <c r="B44" s="240" t="s">
        <v>978</v>
      </c>
      <c r="C44" s="162" t="s">
        <v>499</v>
      </c>
      <c r="D44" s="419">
        <v>4</v>
      </c>
      <c r="E44" s="163"/>
      <c r="F44" s="419">
        <f>E44*D44</f>
        <v>0</v>
      </c>
    </row>
    <row r="45" spans="1:6" s="236" customFormat="1">
      <c r="A45" s="249"/>
      <c r="B45" s="240"/>
      <c r="C45" s="162"/>
      <c r="D45" s="419"/>
      <c r="E45" s="163"/>
      <c r="F45" s="419"/>
    </row>
    <row r="46" spans="1:6" s="236" customFormat="1" ht="114.75">
      <c r="A46" s="249" t="s">
        <v>320</v>
      </c>
      <c r="B46" s="240" t="s">
        <v>979</v>
      </c>
      <c r="C46" s="162" t="s">
        <v>499</v>
      </c>
      <c r="D46" s="419">
        <v>9</v>
      </c>
      <c r="E46" s="163"/>
      <c r="F46" s="419">
        <f>E46*D46</f>
        <v>0</v>
      </c>
    </row>
    <row r="47" spans="1:6" s="236" customFormat="1">
      <c r="A47" s="249"/>
      <c r="B47" s="240"/>
      <c r="C47" s="162"/>
      <c r="D47" s="419"/>
      <c r="E47" s="163"/>
      <c r="F47" s="419"/>
    </row>
    <row r="48" spans="1:6" s="236" customFormat="1" ht="114.75">
      <c r="A48" s="249" t="s">
        <v>321</v>
      </c>
      <c r="B48" s="240" t="s">
        <v>980</v>
      </c>
      <c r="C48" s="162" t="s">
        <v>499</v>
      </c>
      <c r="D48" s="419">
        <v>16</v>
      </c>
      <c r="E48" s="163"/>
      <c r="F48" s="419">
        <f>E48*D48</f>
        <v>0</v>
      </c>
    </row>
    <row r="49" spans="1:6" s="236" customFormat="1">
      <c r="A49" s="249"/>
      <c r="B49" s="240"/>
      <c r="C49" s="162"/>
      <c r="D49" s="419"/>
      <c r="E49" s="163"/>
      <c r="F49" s="419"/>
    </row>
    <row r="50" spans="1:6" s="236" customFormat="1" ht="102">
      <c r="A50" s="249" t="s">
        <v>349</v>
      </c>
      <c r="B50" s="240" t="s">
        <v>981</v>
      </c>
      <c r="C50" s="162" t="s">
        <v>499</v>
      </c>
      <c r="D50" s="419">
        <v>16</v>
      </c>
      <c r="E50" s="163"/>
      <c r="F50" s="419">
        <f>E50*D50</f>
        <v>0</v>
      </c>
    </row>
    <row r="51" spans="1:6" s="236" customFormat="1">
      <c r="A51" s="249"/>
      <c r="B51" s="240"/>
      <c r="C51" s="162"/>
      <c r="D51" s="419"/>
      <c r="E51" s="163"/>
      <c r="F51" s="419"/>
    </row>
    <row r="52" spans="1:6" s="236" customFormat="1" ht="25.5">
      <c r="A52" s="249" t="s">
        <v>353</v>
      </c>
      <c r="B52" s="240" t="s">
        <v>527</v>
      </c>
      <c r="C52" s="162" t="s">
        <v>499</v>
      </c>
      <c r="D52" s="419">
        <v>1</v>
      </c>
      <c r="E52" s="163"/>
      <c r="F52" s="419">
        <f>E52*D52</f>
        <v>0</v>
      </c>
    </row>
    <row r="53" spans="1:6" s="236" customFormat="1">
      <c r="A53" s="249"/>
      <c r="B53" s="240"/>
      <c r="C53" s="162"/>
      <c r="D53" s="419"/>
      <c r="E53" s="163"/>
      <c r="F53" s="419"/>
    </row>
    <row r="54" spans="1:6" s="236" customFormat="1" ht="51">
      <c r="A54" s="249" t="s">
        <v>355</v>
      </c>
      <c r="B54" s="240" t="s">
        <v>528</v>
      </c>
      <c r="C54" s="162" t="s">
        <v>3</v>
      </c>
      <c r="D54" s="419">
        <v>68</v>
      </c>
      <c r="E54" s="163"/>
      <c r="F54" s="419">
        <f>E54*D54</f>
        <v>0</v>
      </c>
    </row>
    <row r="55" spans="1:6" s="236" customFormat="1">
      <c r="A55" s="249"/>
      <c r="B55" s="240"/>
      <c r="C55" s="162"/>
      <c r="D55" s="419"/>
      <c r="E55" s="163"/>
      <c r="F55" s="419"/>
    </row>
    <row r="56" spans="1:6" s="236" customFormat="1" ht="51">
      <c r="A56" s="249" t="s">
        <v>359</v>
      </c>
      <c r="B56" s="240" t="s">
        <v>529</v>
      </c>
      <c r="C56" s="162" t="s">
        <v>3</v>
      </c>
      <c r="D56" s="419">
        <v>68</v>
      </c>
      <c r="E56" s="163"/>
      <c r="F56" s="419">
        <f>E56*D56</f>
        <v>0</v>
      </c>
    </row>
    <row r="57" spans="1:6" s="236" customFormat="1">
      <c r="A57" s="249"/>
      <c r="B57" s="240"/>
      <c r="C57" s="162"/>
      <c r="D57" s="419"/>
      <c r="E57" s="163"/>
      <c r="F57" s="419"/>
    </row>
    <row r="58" spans="1:6" s="236" customFormat="1" ht="38.25">
      <c r="A58" s="249" t="s">
        <v>363</v>
      </c>
      <c r="B58" s="240" t="s">
        <v>982</v>
      </c>
      <c r="C58" s="162" t="s">
        <v>19</v>
      </c>
      <c r="D58" s="419">
        <v>250</v>
      </c>
      <c r="E58" s="163"/>
      <c r="F58" s="419">
        <f>E58*D58</f>
        <v>0</v>
      </c>
    </row>
    <row r="59" spans="1:6" s="236" customFormat="1">
      <c r="A59" s="249"/>
      <c r="B59" s="240"/>
      <c r="C59" s="162"/>
      <c r="D59" s="419"/>
      <c r="E59" s="163"/>
      <c r="F59" s="419"/>
    </row>
    <row r="60" spans="1:6" s="236" customFormat="1" ht="38.25">
      <c r="A60" s="249" t="s">
        <v>431</v>
      </c>
      <c r="B60" s="240" t="s">
        <v>983</v>
      </c>
      <c r="C60" s="162" t="s">
        <v>19</v>
      </c>
      <c r="D60" s="419">
        <v>250</v>
      </c>
      <c r="E60" s="163"/>
      <c r="F60" s="419">
        <f>E60*D60</f>
        <v>0</v>
      </c>
    </row>
    <row r="61" spans="1:6" s="236" customFormat="1">
      <c r="A61" s="249"/>
      <c r="B61" s="240"/>
      <c r="C61" s="162"/>
      <c r="D61" s="419"/>
      <c r="E61" s="163"/>
      <c r="F61" s="419"/>
    </row>
    <row r="62" spans="1:6" s="236" customFormat="1">
      <c r="A62" s="249" t="s">
        <v>433</v>
      </c>
      <c r="B62" s="240" t="s">
        <v>984</v>
      </c>
      <c r="C62" s="162" t="s">
        <v>499</v>
      </c>
      <c r="D62" s="419">
        <v>1</v>
      </c>
      <c r="E62" s="163"/>
      <c r="F62" s="419">
        <f>E62*D62</f>
        <v>0</v>
      </c>
    </row>
    <row r="63" spans="1:6" s="236" customFormat="1">
      <c r="A63" s="249"/>
      <c r="B63" s="161"/>
      <c r="C63" s="162"/>
      <c r="D63" s="419"/>
      <c r="E63" s="163"/>
      <c r="F63" s="419"/>
    </row>
    <row r="64" spans="1:6" s="236" customFormat="1">
      <c r="A64" s="250" t="s">
        <v>300</v>
      </c>
      <c r="B64" s="160" t="str">
        <f>B25</f>
        <v>DEMONTAŽA</v>
      </c>
      <c r="C64" s="251"/>
      <c r="D64" s="245"/>
      <c r="E64" s="246" t="s">
        <v>530</v>
      </c>
      <c r="F64" s="252">
        <f>SUM(F34:F56)</f>
        <v>0</v>
      </c>
    </row>
    <row r="65" spans="1:6" s="236" customFormat="1">
      <c r="A65" s="249"/>
      <c r="B65" s="240"/>
      <c r="C65" s="162"/>
      <c r="D65" s="419"/>
      <c r="E65" s="163"/>
      <c r="F65" s="419"/>
    </row>
    <row r="66" spans="1:6" s="236" customFormat="1">
      <c r="A66" s="249"/>
      <c r="B66" s="240"/>
      <c r="C66" s="162"/>
      <c r="D66" s="419"/>
      <c r="E66" s="163"/>
      <c r="F66" s="419"/>
    </row>
    <row r="67" spans="1:6" s="236" customFormat="1">
      <c r="A67" s="249"/>
      <c r="B67" s="240"/>
      <c r="C67" s="162"/>
      <c r="D67" s="419"/>
      <c r="E67" s="163"/>
      <c r="F67" s="419"/>
    </row>
    <row r="68" spans="1:6" s="236" customFormat="1">
      <c r="A68" s="243" t="s">
        <v>531</v>
      </c>
      <c r="B68" s="160" t="s">
        <v>532</v>
      </c>
      <c r="C68" s="251"/>
      <c r="D68" s="245"/>
      <c r="E68" s="246"/>
      <c r="F68" s="247"/>
    </row>
    <row r="69" spans="1:6" s="236" customFormat="1">
      <c r="A69" s="249"/>
      <c r="B69" s="240"/>
      <c r="C69" s="162"/>
      <c r="D69" s="419"/>
      <c r="E69" s="163"/>
      <c r="F69" s="419"/>
    </row>
    <row r="70" spans="1:6" s="236" customFormat="1">
      <c r="A70" s="249"/>
      <c r="B70" s="253" t="s">
        <v>533</v>
      </c>
      <c r="C70" s="162"/>
      <c r="D70" s="419"/>
      <c r="E70" s="163"/>
      <c r="F70" s="419"/>
    </row>
    <row r="71" spans="1:6" s="236" customFormat="1">
      <c r="A71" s="249"/>
      <c r="B71" s="240"/>
      <c r="C71" s="162"/>
      <c r="D71" s="419"/>
      <c r="E71" s="163"/>
      <c r="F71" s="419"/>
    </row>
    <row r="72" spans="1:6" s="236" customFormat="1">
      <c r="A72" s="249" t="s">
        <v>300</v>
      </c>
      <c r="B72" s="240" t="s">
        <v>534</v>
      </c>
      <c r="C72" s="162" t="s">
        <v>499</v>
      </c>
      <c r="D72" s="419">
        <v>1</v>
      </c>
      <c r="E72" s="163"/>
      <c r="F72" s="419">
        <f>E72*D72</f>
        <v>0</v>
      </c>
    </row>
    <row r="73" spans="1:6" s="236" customFormat="1">
      <c r="A73" s="249"/>
      <c r="B73" s="240"/>
      <c r="C73" s="162"/>
      <c r="D73" s="419"/>
      <c r="E73" s="163"/>
      <c r="F73" s="419"/>
    </row>
    <row r="74" spans="1:6" s="236" customFormat="1" ht="127.5">
      <c r="A74" s="249" t="s">
        <v>304</v>
      </c>
      <c r="B74" s="240" t="s">
        <v>985</v>
      </c>
      <c r="C74" s="162" t="s">
        <v>19</v>
      </c>
      <c r="D74" s="419">
        <v>2</v>
      </c>
      <c r="E74" s="163"/>
      <c r="F74" s="419">
        <f>E74*D74</f>
        <v>0</v>
      </c>
    </row>
    <row r="75" spans="1:6" s="236" customFormat="1">
      <c r="A75" s="249"/>
      <c r="B75" s="240"/>
      <c r="C75" s="162"/>
      <c r="D75" s="419"/>
      <c r="E75" s="163"/>
      <c r="F75" s="419"/>
    </row>
    <row r="76" spans="1:6" s="236" customFormat="1" ht="127.5">
      <c r="A76" s="249" t="s">
        <v>309</v>
      </c>
      <c r="B76" s="240" t="s">
        <v>986</v>
      </c>
      <c r="C76" s="162" t="s">
        <v>19</v>
      </c>
      <c r="D76" s="419">
        <v>4</v>
      </c>
      <c r="E76" s="163"/>
      <c r="F76" s="419">
        <f>E76*D76</f>
        <v>0</v>
      </c>
    </row>
    <row r="77" spans="1:6" s="236" customFormat="1">
      <c r="A77" s="249"/>
      <c r="B77" s="240"/>
      <c r="C77" s="162"/>
      <c r="D77" s="420"/>
      <c r="E77" s="163"/>
      <c r="F77" s="419"/>
    </row>
    <row r="78" spans="1:6" s="236" customFormat="1" ht="84" customHeight="1">
      <c r="A78" s="249" t="s">
        <v>339</v>
      </c>
      <c r="B78" s="164" t="s">
        <v>535</v>
      </c>
      <c r="C78" s="162" t="s">
        <v>499</v>
      </c>
      <c r="D78" s="419">
        <v>1</v>
      </c>
      <c r="E78" s="163"/>
      <c r="F78" s="419">
        <f>E78*D78</f>
        <v>0</v>
      </c>
    </row>
    <row r="79" spans="1:6" s="236" customFormat="1">
      <c r="A79" s="249"/>
      <c r="B79" s="164"/>
      <c r="C79" s="162"/>
      <c r="D79" s="419"/>
      <c r="E79" s="163"/>
      <c r="F79" s="419"/>
    </row>
    <row r="80" spans="1:6" s="236" customFormat="1" ht="76.5">
      <c r="A80" s="249" t="s">
        <v>342</v>
      </c>
      <c r="B80" s="164" t="s">
        <v>987</v>
      </c>
      <c r="C80" s="162" t="s">
        <v>499</v>
      </c>
      <c r="D80" s="419">
        <v>1</v>
      </c>
      <c r="E80" s="163"/>
      <c r="F80" s="419">
        <f>E80*D80</f>
        <v>0</v>
      </c>
    </row>
    <row r="81" spans="1:6" s="236" customFormat="1">
      <c r="A81" s="249"/>
      <c r="B81" s="240"/>
      <c r="C81" s="162"/>
      <c r="D81" s="420"/>
      <c r="E81" s="163"/>
      <c r="F81" s="419"/>
    </row>
    <row r="82" spans="1:6" s="236" customFormat="1" ht="89.25">
      <c r="A82" s="249" t="s">
        <v>318</v>
      </c>
      <c r="B82" s="164" t="s">
        <v>536</v>
      </c>
      <c r="C82" s="162" t="s">
        <v>537</v>
      </c>
      <c r="D82" s="419">
        <v>2</v>
      </c>
      <c r="E82" s="163"/>
      <c r="F82" s="419">
        <f>E82*D82</f>
        <v>0</v>
      </c>
    </row>
    <row r="83" spans="1:6" s="236" customFormat="1">
      <c r="A83" s="249"/>
      <c r="B83" s="164"/>
      <c r="C83" s="254"/>
      <c r="D83" s="421"/>
      <c r="E83" s="163"/>
      <c r="F83" s="419"/>
    </row>
    <row r="84" spans="1:6" s="236" customFormat="1" ht="76.5">
      <c r="A84" s="249" t="s">
        <v>320</v>
      </c>
      <c r="B84" s="164" t="s">
        <v>988</v>
      </c>
      <c r="C84" s="162" t="s">
        <v>499</v>
      </c>
      <c r="D84" s="419">
        <v>1</v>
      </c>
      <c r="E84" s="163"/>
      <c r="F84" s="419">
        <f>E84*D84</f>
        <v>0</v>
      </c>
    </row>
    <row r="85" spans="1:6" s="236" customFormat="1">
      <c r="A85" s="249"/>
      <c r="B85" s="240"/>
      <c r="C85" s="162"/>
      <c r="D85" s="420"/>
      <c r="E85" s="163"/>
      <c r="F85" s="419"/>
    </row>
    <row r="86" spans="1:6" s="236" customFormat="1" ht="102">
      <c r="A86" s="249" t="s">
        <v>321</v>
      </c>
      <c r="B86" s="240" t="s">
        <v>989</v>
      </c>
      <c r="C86" s="162" t="s">
        <v>499</v>
      </c>
      <c r="D86" s="419">
        <v>1</v>
      </c>
      <c r="E86" s="163"/>
      <c r="F86" s="419">
        <f>E86*D86</f>
        <v>0</v>
      </c>
    </row>
    <row r="87" spans="1:6" s="236" customFormat="1">
      <c r="A87" s="249"/>
      <c r="B87" s="240"/>
      <c r="C87" s="162"/>
      <c r="D87" s="420"/>
      <c r="E87" s="163"/>
      <c r="F87" s="419"/>
    </row>
    <row r="88" spans="1:6" s="236" customFormat="1">
      <c r="A88" s="243" t="s">
        <v>531</v>
      </c>
      <c r="B88" s="160" t="s">
        <v>538</v>
      </c>
      <c r="C88" s="251"/>
      <c r="D88" s="245"/>
      <c r="E88" s="246" t="s">
        <v>530</v>
      </c>
      <c r="F88" s="247">
        <f>SUM(F72:F86)</f>
        <v>0</v>
      </c>
    </row>
    <row r="89" spans="1:6" s="236" customFormat="1">
      <c r="A89" s="156"/>
      <c r="B89" s="164"/>
      <c r="C89" s="234"/>
      <c r="D89" s="255"/>
      <c r="E89" s="256"/>
      <c r="F89" s="257"/>
    </row>
    <row r="90" spans="1:6" s="236" customFormat="1">
      <c r="A90" s="249"/>
      <c r="B90" s="240"/>
      <c r="C90" s="162"/>
      <c r="D90" s="420"/>
      <c r="E90" s="163"/>
      <c r="F90" s="419"/>
    </row>
    <row r="91" spans="1:6" s="236" customFormat="1">
      <c r="A91" s="249"/>
      <c r="B91" s="240"/>
      <c r="C91" s="162"/>
      <c r="D91" s="420"/>
      <c r="E91" s="163"/>
      <c r="F91" s="419"/>
    </row>
    <row r="92" spans="1:6" s="236" customFormat="1">
      <c r="A92" s="243" t="s">
        <v>539</v>
      </c>
      <c r="B92" s="160" t="s">
        <v>540</v>
      </c>
      <c r="C92" s="251"/>
      <c r="D92" s="245"/>
      <c r="E92" s="246"/>
      <c r="F92" s="247"/>
    </row>
    <row r="93" spans="1:6" s="236" customFormat="1">
      <c r="A93" s="249"/>
      <c r="B93" s="240"/>
      <c r="C93" s="162"/>
      <c r="D93" s="420"/>
      <c r="E93" s="163"/>
      <c r="F93" s="419"/>
    </row>
    <row r="94" spans="1:6" s="236" customFormat="1">
      <c r="A94" s="249"/>
      <c r="B94" s="253" t="s">
        <v>533</v>
      </c>
      <c r="C94" s="162"/>
      <c r="D94" s="420"/>
      <c r="E94" s="163"/>
      <c r="F94" s="419"/>
    </row>
    <row r="95" spans="1:6" s="236" customFormat="1">
      <c r="A95" s="249"/>
      <c r="B95" s="240"/>
      <c r="C95" s="162"/>
      <c r="D95" s="420"/>
      <c r="E95" s="163"/>
      <c r="F95" s="419"/>
    </row>
    <row r="96" spans="1:6" s="236" customFormat="1" ht="76.5">
      <c r="A96" s="249" t="s">
        <v>300</v>
      </c>
      <c r="B96" s="240" t="s">
        <v>990</v>
      </c>
      <c r="C96" s="234"/>
      <c r="D96" s="309"/>
      <c r="F96" s="309"/>
    </row>
    <row r="97" spans="1:6" s="236" customFormat="1" ht="76.5">
      <c r="A97" s="249"/>
      <c r="B97" s="240" t="s">
        <v>991</v>
      </c>
      <c r="C97" s="162"/>
      <c r="D97" s="422"/>
      <c r="E97" s="259"/>
      <c r="F97" s="422"/>
    </row>
    <row r="98" spans="1:6" s="236" customFormat="1" ht="76.5">
      <c r="A98" s="249"/>
      <c r="B98" s="240" t="s">
        <v>992</v>
      </c>
      <c r="C98" s="162"/>
      <c r="D98" s="422"/>
      <c r="E98" s="258"/>
      <c r="F98" s="309"/>
    </row>
    <row r="99" spans="1:6" s="236" customFormat="1" ht="165.75">
      <c r="A99" s="249"/>
      <c r="B99" s="240" t="s">
        <v>993</v>
      </c>
      <c r="C99" s="162" t="s">
        <v>499</v>
      </c>
      <c r="D99" s="419">
        <v>2</v>
      </c>
      <c r="E99" s="163"/>
      <c r="F99" s="419">
        <f>E99*D99</f>
        <v>0</v>
      </c>
    </row>
    <row r="100" spans="1:6" s="236" customFormat="1">
      <c r="A100" s="249"/>
      <c r="B100" s="240"/>
      <c r="C100" s="162"/>
      <c r="D100" s="420"/>
      <c r="E100" s="163"/>
      <c r="F100" s="419"/>
    </row>
    <row r="101" spans="1:6" s="236" customFormat="1" ht="89.25">
      <c r="A101" s="249" t="s">
        <v>304</v>
      </c>
      <c r="B101" s="240" t="s">
        <v>994</v>
      </c>
      <c r="C101" s="162" t="s">
        <v>499</v>
      </c>
      <c r="D101" s="419">
        <v>1</v>
      </c>
      <c r="E101" s="163"/>
      <c r="F101" s="419">
        <f>E101*D101</f>
        <v>0</v>
      </c>
    </row>
    <row r="102" spans="1:6" s="236" customFormat="1">
      <c r="A102" s="249"/>
      <c r="B102" s="240"/>
      <c r="C102" s="162"/>
      <c r="D102" s="420"/>
      <c r="E102" s="163"/>
      <c r="F102" s="419"/>
    </row>
    <row r="103" spans="1:6" s="236" customFormat="1" ht="51">
      <c r="A103" s="249" t="s">
        <v>309</v>
      </c>
      <c r="B103" s="240" t="s">
        <v>541</v>
      </c>
      <c r="C103" s="162" t="s">
        <v>499</v>
      </c>
      <c r="D103" s="419">
        <v>1</v>
      </c>
      <c r="E103" s="163"/>
      <c r="F103" s="419">
        <f>E103*D103</f>
        <v>0</v>
      </c>
    </row>
    <row r="104" spans="1:6" s="236" customFormat="1">
      <c r="A104" s="249"/>
      <c r="B104" s="240"/>
      <c r="C104" s="162"/>
      <c r="D104" s="420"/>
      <c r="E104" s="163"/>
      <c r="F104" s="419"/>
    </row>
    <row r="105" spans="1:6" s="236" customFormat="1" ht="255">
      <c r="A105" s="249" t="s">
        <v>339</v>
      </c>
      <c r="B105" s="240" t="s">
        <v>995</v>
      </c>
      <c r="C105" s="260" t="s">
        <v>499</v>
      </c>
      <c r="D105" s="419">
        <v>1</v>
      </c>
      <c r="E105" s="163"/>
      <c r="F105" s="419">
        <f>E105*D105</f>
        <v>0</v>
      </c>
    </row>
    <row r="106" spans="1:6" s="236" customFormat="1">
      <c r="A106" s="249"/>
      <c r="B106" s="240"/>
      <c r="C106" s="162"/>
      <c r="D106" s="419"/>
      <c r="E106" s="163"/>
      <c r="F106" s="419"/>
    </row>
    <row r="107" spans="1:6" s="236" customFormat="1" ht="165.75">
      <c r="A107" s="249" t="s">
        <v>342</v>
      </c>
      <c r="B107" s="240" t="s">
        <v>996</v>
      </c>
      <c r="C107" s="162" t="s">
        <v>499</v>
      </c>
      <c r="D107" s="419">
        <v>1</v>
      </c>
      <c r="E107" s="163"/>
      <c r="F107" s="419">
        <f>E107*D107</f>
        <v>0</v>
      </c>
    </row>
    <row r="108" spans="1:6" s="236" customFormat="1">
      <c r="A108" s="249"/>
      <c r="B108" s="240"/>
      <c r="C108" s="162"/>
      <c r="D108" s="419"/>
      <c r="E108" s="163"/>
      <c r="F108" s="419"/>
    </row>
    <row r="109" spans="1:6" s="236" customFormat="1" ht="25.5">
      <c r="A109" s="249" t="s">
        <v>318</v>
      </c>
      <c r="B109" s="240" t="s">
        <v>997</v>
      </c>
      <c r="C109" s="162" t="s">
        <v>499</v>
      </c>
      <c r="D109" s="419">
        <v>2</v>
      </c>
      <c r="E109" s="163"/>
      <c r="F109" s="419">
        <f>E109*D109</f>
        <v>0</v>
      </c>
    </row>
    <row r="110" spans="1:6" s="236" customFormat="1">
      <c r="A110" s="249"/>
      <c r="B110" s="240"/>
      <c r="C110" s="162"/>
      <c r="D110" s="419"/>
      <c r="E110" s="163"/>
      <c r="F110" s="419"/>
    </row>
    <row r="111" spans="1:6" s="236" customFormat="1">
      <c r="A111" s="249" t="s">
        <v>320</v>
      </c>
      <c r="B111" s="240" t="s">
        <v>542</v>
      </c>
      <c r="C111" s="162" t="s">
        <v>499</v>
      </c>
      <c r="D111" s="419">
        <v>2</v>
      </c>
      <c r="E111" s="163"/>
      <c r="F111" s="419">
        <f>E111*D111</f>
        <v>0</v>
      </c>
    </row>
    <row r="112" spans="1:6" s="236" customFormat="1">
      <c r="A112" s="249"/>
      <c r="B112" s="240"/>
      <c r="C112" s="162"/>
      <c r="D112" s="419"/>
      <c r="E112" s="163"/>
      <c r="F112" s="419"/>
    </row>
    <row r="113" spans="1:6" s="236" customFormat="1" ht="25.5">
      <c r="A113" s="249" t="s">
        <v>321</v>
      </c>
      <c r="B113" s="240" t="s">
        <v>543</v>
      </c>
      <c r="C113" s="162" t="s">
        <v>499</v>
      </c>
      <c r="D113" s="419">
        <v>2</v>
      </c>
      <c r="E113" s="163"/>
      <c r="F113" s="419">
        <f>E113*D113</f>
        <v>0</v>
      </c>
    </row>
    <row r="114" spans="1:6" s="236" customFormat="1">
      <c r="A114" s="249"/>
      <c r="B114" s="240"/>
      <c r="C114" s="162"/>
      <c r="D114" s="419"/>
      <c r="E114" s="163"/>
      <c r="F114" s="419"/>
    </row>
    <row r="115" spans="1:6" s="236" customFormat="1">
      <c r="A115" s="249" t="s">
        <v>349</v>
      </c>
      <c r="B115" s="240" t="s">
        <v>544</v>
      </c>
      <c r="C115" s="162" t="s">
        <v>499</v>
      </c>
      <c r="D115" s="419">
        <v>2</v>
      </c>
      <c r="E115" s="163"/>
      <c r="F115" s="419">
        <f>E115*D115</f>
        <v>0</v>
      </c>
    </row>
    <row r="116" spans="1:6" s="236" customFormat="1">
      <c r="A116" s="249"/>
      <c r="B116" s="240"/>
      <c r="C116" s="162"/>
      <c r="D116" s="419"/>
      <c r="E116" s="163"/>
      <c r="F116" s="419"/>
    </row>
    <row r="117" spans="1:6" s="236" customFormat="1">
      <c r="A117" s="249" t="s">
        <v>353</v>
      </c>
      <c r="B117" s="240" t="s">
        <v>998</v>
      </c>
      <c r="C117" s="162" t="s">
        <v>499</v>
      </c>
      <c r="D117" s="419">
        <v>2</v>
      </c>
      <c r="E117" s="163"/>
      <c r="F117" s="419">
        <f>E117*D117</f>
        <v>0</v>
      </c>
    </row>
    <row r="118" spans="1:6" s="236" customFormat="1">
      <c r="A118" s="249"/>
      <c r="B118" s="240"/>
      <c r="C118" s="162"/>
      <c r="D118" s="419"/>
      <c r="E118" s="163"/>
      <c r="F118" s="419"/>
    </row>
    <row r="119" spans="1:6" s="236" customFormat="1" ht="127.5">
      <c r="A119" s="249" t="s">
        <v>355</v>
      </c>
      <c r="B119" s="240" t="s">
        <v>999</v>
      </c>
      <c r="C119" s="162" t="s">
        <v>499</v>
      </c>
      <c r="D119" s="419">
        <v>1</v>
      </c>
      <c r="E119" s="163"/>
      <c r="F119" s="419">
        <f>E119*D119</f>
        <v>0</v>
      </c>
    </row>
    <row r="120" spans="1:6" s="236" customFormat="1">
      <c r="A120" s="249"/>
      <c r="B120" s="240"/>
      <c r="C120" s="162"/>
      <c r="D120" s="419"/>
      <c r="E120" s="163"/>
      <c r="F120" s="419"/>
    </row>
    <row r="121" spans="1:6" s="236" customFormat="1" ht="89.25">
      <c r="A121" s="249" t="s">
        <v>359</v>
      </c>
      <c r="B121" s="240" t="s">
        <v>1000</v>
      </c>
      <c r="C121" s="162" t="s">
        <v>499</v>
      </c>
      <c r="D121" s="419">
        <v>1</v>
      </c>
      <c r="E121" s="163"/>
      <c r="F121" s="419">
        <f>E121*D121</f>
        <v>0</v>
      </c>
    </row>
    <row r="122" spans="1:6" s="236" customFormat="1">
      <c r="A122" s="249"/>
      <c r="B122" s="240"/>
      <c r="C122" s="162"/>
      <c r="D122" s="419"/>
      <c r="E122" s="163"/>
      <c r="F122" s="419"/>
    </row>
    <row r="123" spans="1:6" s="236" customFormat="1" ht="89.25">
      <c r="A123" s="249" t="s">
        <v>363</v>
      </c>
      <c r="B123" s="240" t="s">
        <v>1001</v>
      </c>
      <c r="C123" s="162" t="s">
        <v>499</v>
      </c>
      <c r="D123" s="419">
        <v>1</v>
      </c>
      <c r="E123" s="163"/>
      <c r="F123" s="419">
        <f>E123*D123</f>
        <v>0</v>
      </c>
    </row>
    <row r="124" spans="1:6" s="236" customFormat="1">
      <c r="A124" s="249"/>
      <c r="B124" s="240"/>
      <c r="C124" s="162"/>
      <c r="D124" s="419"/>
      <c r="E124" s="163"/>
      <c r="F124" s="419"/>
    </row>
    <row r="125" spans="1:6" s="236" customFormat="1" ht="89.25">
      <c r="A125" s="249" t="s">
        <v>431</v>
      </c>
      <c r="B125" s="240" t="s">
        <v>1002</v>
      </c>
      <c r="C125" s="162" t="s">
        <v>499</v>
      </c>
      <c r="D125" s="419">
        <v>1</v>
      </c>
      <c r="E125" s="163"/>
      <c r="F125" s="419">
        <f>E125*D125</f>
        <v>0</v>
      </c>
    </row>
    <row r="126" spans="1:6" s="236" customFormat="1">
      <c r="A126" s="249"/>
      <c r="B126" s="240"/>
      <c r="C126" s="162"/>
      <c r="D126" s="419"/>
      <c r="E126" s="163"/>
      <c r="F126" s="419"/>
    </row>
    <row r="127" spans="1:6" s="236" customFormat="1">
      <c r="A127" s="249" t="s">
        <v>433</v>
      </c>
      <c r="B127" s="240" t="s">
        <v>545</v>
      </c>
      <c r="C127" s="162" t="s">
        <v>499</v>
      </c>
      <c r="D127" s="419">
        <v>1</v>
      </c>
      <c r="E127" s="163"/>
      <c r="F127" s="419">
        <f>E127*D127</f>
        <v>0</v>
      </c>
    </row>
    <row r="128" spans="1:6" s="236" customFormat="1">
      <c r="A128" s="249"/>
      <c r="B128" s="240"/>
      <c r="C128" s="162"/>
      <c r="D128" s="419"/>
      <c r="E128" s="163"/>
      <c r="F128" s="419"/>
    </row>
    <row r="129" spans="1:6" s="236" customFormat="1">
      <c r="A129" s="249" t="s">
        <v>437</v>
      </c>
      <c r="B129" s="240" t="s">
        <v>1003</v>
      </c>
      <c r="C129" s="162" t="s">
        <v>499</v>
      </c>
      <c r="D129" s="419">
        <v>1</v>
      </c>
      <c r="E129" s="163"/>
      <c r="F129" s="419">
        <f>E129*D129</f>
        <v>0</v>
      </c>
    </row>
    <row r="130" spans="1:6" s="236" customFormat="1">
      <c r="A130" s="249"/>
      <c r="B130" s="240"/>
      <c r="C130" s="162"/>
      <c r="D130" s="419"/>
      <c r="E130" s="163"/>
      <c r="F130" s="419"/>
    </row>
    <row r="131" spans="1:6" s="236" customFormat="1">
      <c r="A131" s="249" t="s">
        <v>439</v>
      </c>
      <c r="B131" s="240" t="s">
        <v>546</v>
      </c>
      <c r="C131" s="162" t="s">
        <v>499</v>
      </c>
      <c r="D131" s="419">
        <v>2</v>
      </c>
      <c r="E131" s="163"/>
      <c r="F131" s="419">
        <f>E131*D131</f>
        <v>0</v>
      </c>
    </row>
    <row r="132" spans="1:6" s="236" customFormat="1">
      <c r="A132" s="249"/>
      <c r="B132" s="240"/>
      <c r="C132" s="162"/>
      <c r="D132" s="419"/>
      <c r="E132" s="163"/>
      <c r="F132" s="419"/>
    </row>
    <row r="133" spans="1:6" s="236" customFormat="1" ht="127.5">
      <c r="A133" s="249" t="s">
        <v>442</v>
      </c>
      <c r="B133" s="240" t="s">
        <v>547</v>
      </c>
      <c r="C133" s="162" t="s">
        <v>499</v>
      </c>
      <c r="D133" s="419">
        <v>2</v>
      </c>
      <c r="E133" s="163"/>
      <c r="F133" s="419">
        <f>E133*D133</f>
        <v>0</v>
      </c>
    </row>
    <row r="134" spans="1:6" s="236" customFormat="1">
      <c r="A134" s="249"/>
      <c r="B134" s="240"/>
      <c r="C134" s="162"/>
      <c r="D134" s="419"/>
      <c r="E134" s="163"/>
      <c r="F134" s="419"/>
    </row>
    <row r="135" spans="1:6" s="236" customFormat="1" ht="76.5">
      <c r="A135" s="249" t="s">
        <v>445</v>
      </c>
      <c r="B135" s="240" t="s">
        <v>548</v>
      </c>
      <c r="C135" s="162" t="s">
        <v>499</v>
      </c>
      <c r="D135" s="419">
        <v>1</v>
      </c>
      <c r="E135" s="163"/>
      <c r="F135" s="419">
        <f>E135*D135</f>
        <v>0</v>
      </c>
    </row>
    <row r="136" spans="1:6" s="236" customFormat="1">
      <c r="A136" s="249"/>
      <c r="B136" s="240"/>
      <c r="C136" s="162"/>
      <c r="D136" s="419"/>
      <c r="E136" s="163"/>
      <c r="F136" s="419"/>
    </row>
    <row r="137" spans="1:6" s="236" customFormat="1">
      <c r="A137" s="249" t="s">
        <v>448</v>
      </c>
      <c r="B137" s="240" t="s">
        <v>549</v>
      </c>
      <c r="C137" s="162" t="s">
        <v>499</v>
      </c>
      <c r="D137" s="419">
        <v>1</v>
      </c>
      <c r="E137" s="163"/>
      <c r="F137" s="419">
        <f>E137*D137</f>
        <v>0</v>
      </c>
    </row>
    <row r="138" spans="1:6" s="236" customFormat="1">
      <c r="A138" s="249"/>
      <c r="B138" s="240"/>
      <c r="C138" s="162"/>
      <c r="D138" s="419"/>
      <c r="E138" s="163"/>
      <c r="F138" s="419"/>
    </row>
    <row r="139" spans="1:6" s="236" customFormat="1">
      <c r="A139" s="249" t="s">
        <v>450</v>
      </c>
      <c r="B139" s="240" t="s">
        <v>550</v>
      </c>
      <c r="C139" s="162" t="s">
        <v>499</v>
      </c>
      <c r="D139" s="419">
        <v>1</v>
      </c>
      <c r="E139" s="163"/>
      <c r="F139" s="419">
        <f>E139*D139</f>
        <v>0</v>
      </c>
    </row>
    <row r="140" spans="1:6" s="236" customFormat="1">
      <c r="A140" s="249"/>
      <c r="B140" s="240"/>
      <c r="C140" s="162"/>
      <c r="D140" s="419"/>
      <c r="E140" s="163"/>
      <c r="F140" s="419"/>
    </row>
    <row r="141" spans="1:6" s="236" customFormat="1" ht="25.5">
      <c r="A141" s="249" t="s">
        <v>453</v>
      </c>
      <c r="B141" s="240" t="s">
        <v>551</v>
      </c>
      <c r="C141" s="162" t="s">
        <v>499</v>
      </c>
      <c r="D141" s="419">
        <v>6</v>
      </c>
      <c r="E141" s="163"/>
      <c r="F141" s="419">
        <f>E141*D141</f>
        <v>0</v>
      </c>
    </row>
    <row r="142" spans="1:6" s="236" customFormat="1">
      <c r="A142" s="249"/>
      <c r="B142" s="240"/>
      <c r="C142" s="162"/>
      <c r="D142" s="419"/>
      <c r="E142" s="163"/>
      <c r="F142" s="419"/>
    </row>
    <row r="143" spans="1:6" s="236" customFormat="1" ht="242.25">
      <c r="A143" s="249" t="s">
        <v>456</v>
      </c>
      <c r="B143" s="161" t="s">
        <v>1004</v>
      </c>
      <c r="C143" s="260" t="s">
        <v>1005</v>
      </c>
      <c r="D143" s="419">
        <v>1</v>
      </c>
      <c r="E143" s="163"/>
      <c r="F143" s="419">
        <f>E143*D143</f>
        <v>0</v>
      </c>
    </row>
    <row r="144" spans="1:6" s="236" customFormat="1">
      <c r="A144" s="249"/>
      <c r="B144" s="261"/>
      <c r="C144" s="162"/>
      <c r="D144" s="419"/>
      <c r="E144" s="163"/>
      <c r="F144" s="419"/>
    </row>
    <row r="145" spans="1:6" s="236" customFormat="1" ht="114.75">
      <c r="A145" s="249" t="s">
        <v>459</v>
      </c>
      <c r="B145" s="261" t="s">
        <v>1006</v>
      </c>
      <c r="C145" s="162"/>
      <c r="D145" s="419"/>
      <c r="E145" s="163"/>
      <c r="F145" s="419"/>
    </row>
    <row r="146" spans="1:6" s="236" customFormat="1">
      <c r="A146" s="249"/>
      <c r="B146" s="261" t="s">
        <v>552</v>
      </c>
      <c r="C146" s="162" t="s">
        <v>499</v>
      </c>
      <c r="D146" s="419">
        <v>1</v>
      </c>
      <c r="E146" s="163"/>
      <c r="F146" s="419">
        <f>E146*D146</f>
        <v>0</v>
      </c>
    </row>
    <row r="147" spans="1:6" s="236" customFormat="1">
      <c r="A147" s="249"/>
      <c r="B147" s="261" t="s">
        <v>553</v>
      </c>
      <c r="C147" s="162" t="s">
        <v>499</v>
      </c>
      <c r="D147" s="419">
        <v>2</v>
      </c>
      <c r="E147" s="163"/>
      <c r="F147" s="419">
        <f>E147*D147</f>
        <v>0</v>
      </c>
    </row>
    <row r="148" spans="1:6" s="236" customFormat="1">
      <c r="A148" s="249"/>
      <c r="B148" s="261" t="s">
        <v>554</v>
      </c>
      <c r="C148" s="162" t="s">
        <v>499</v>
      </c>
      <c r="D148" s="419">
        <v>1</v>
      </c>
      <c r="E148" s="163"/>
      <c r="F148" s="419">
        <f>E148*D148</f>
        <v>0</v>
      </c>
    </row>
    <row r="149" spans="1:6" s="236" customFormat="1">
      <c r="A149" s="249"/>
      <c r="B149" s="240"/>
      <c r="C149" s="162"/>
      <c r="D149" s="419"/>
      <c r="E149" s="163"/>
      <c r="F149" s="419"/>
    </row>
    <row r="150" spans="1:6" s="236" customFormat="1" ht="89.25">
      <c r="A150" s="249" t="s">
        <v>462</v>
      </c>
      <c r="B150" s="261" t="s">
        <v>1007</v>
      </c>
      <c r="C150" s="162"/>
      <c r="D150" s="419"/>
      <c r="E150" s="163"/>
      <c r="F150" s="419"/>
    </row>
    <row r="151" spans="1:6" s="236" customFormat="1">
      <c r="A151" s="249"/>
      <c r="B151" s="261" t="s">
        <v>552</v>
      </c>
      <c r="C151" s="162" t="s">
        <v>499</v>
      </c>
      <c r="D151" s="419">
        <v>1</v>
      </c>
      <c r="E151" s="163"/>
      <c r="F151" s="419">
        <f>E151*D151</f>
        <v>0</v>
      </c>
    </row>
    <row r="152" spans="1:6" s="236" customFormat="1">
      <c r="A152" s="249"/>
      <c r="B152" s="261" t="s">
        <v>553</v>
      </c>
      <c r="C152" s="162" t="s">
        <v>499</v>
      </c>
      <c r="D152" s="419">
        <v>2</v>
      </c>
      <c r="E152" s="163"/>
      <c r="F152" s="419">
        <f>E152*D152</f>
        <v>0</v>
      </c>
    </row>
    <row r="153" spans="1:6" s="236" customFormat="1">
      <c r="A153" s="249"/>
      <c r="B153" s="240"/>
      <c r="C153" s="162"/>
      <c r="D153" s="419"/>
      <c r="E153" s="163"/>
      <c r="F153" s="419"/>
    </row>
    <row r="154" spans="1:6" s="236" customFormat="1" ht="76.5">
      <c r="A154" s="249" t="s">
        <v>465</v>
      </c>
      <c r="B154" s="261" t="s">
        <v>1008</v>
      </c>
      <c r="C154" s="162" t="s">
        <v>499</v>
      </c>
      <c r="D154" s="419">
        <v>1</v>
      </c>
      <c r="E154" s="163"/>
      <c r="F154" s="419">
        <f>E154*D154</f>
        <v>0</v>
      </c>
    </row>
    <row r="155" spans="1:6" s="236" customFormat="1">
      <c r="A155" s="249"/>
      <c r="B155" s="240"/>
      <c r="C155" s="162"/>
      <c r="D155" s="419"/>
      <c r="E155" s="163"/>
      <c r="F155" s="419"/>
    </row>
    <row r="156" spans="1:6" s="236" customFormat="1" ht="102">
      <c r="A156" s="249" t="s">
        <v>468</v>
      </c>
      <c r="B156" s="261" t="s">
        <v>555</v>
      </c>
      <c r="C156" s="162" t="s">
        <v>499</v>
      </c>
      <c r="D156" s="419">
        <v>2</v>
      </c>
      <c r="E156" s="163"/>
      <c r="F156" s="419">
        <f>E156*D156</f>
        <v>0</v>
      </c>
    </row>
    <row r="157" spans="1:6" s="236" customFormat="1">
      <c r="A157" s="249"/>
      <c r="B157" s="240"/>
      <c r="C157" s="162"/>
      <c r="D157" s="419"/>
      <c r="E157" s="163"/>
      <c r="F157" s="419"/>
    </row>
    <row r="158" spans="1:6" s="236" customFormat="1" ht="140.25">
      <c r="A158" s="249" t="s">
        <v>471</v>
      </c>
      <c r="B158" s="164" t="s">
        <v>1009</v>
      </c>
      <c r="C158" s="162" t="s">
        <v>499</v>
      </c>
      <c r="D158" s="419">
        <v>1</v>
      </c>
      <c r="E158" s="163"/>
      <c r="F158" s="419">
        <f>E158*D158</f>
        <v>0</v>
      </c>
    </row>
    <row r="159" spans="1:6" s="236" customFormat="1">
      <c r="A159" s="249"/>
      <c r="B159" s="240"/>
      <c r="C159" s="162"/>
      <c r="D159" s="419"/>
      <c r="E159" s="163"/>
      <c r="F159" s="419"/>
    </row>
    <row r="160" spans="1:6" s="236" customFormat="1" ht="38.25">
      <c r="A160" s="249" t="s">
        <v>474</v>
      </c>
      <c r="B160" s="164" t="s">
        <v>556</v>
      </c>
      <c r="C160" s="162" t="s">
        <v>499</v>
      </c>
      <c r="D160" s="419">
        <v>2</v>
      </c>
      <c r="E160" s="163"/>
      <c r="F160" s="419">
        <f>E160*D160</f>
        <v>0</v>
      </c>
    </row>
    <row r="161" spans="1:6" s="236" customFormat="1">
      <c r="A161" s="249"/>
      <c r="B161" s="240"/>
      <c r="C161" s="162"/>
      <c r="D161" s="419"/>
      <c r="E161" s="163"/>
      <c r="F161" s="419"/>
    </row>
    <row r="162" spans="1:6" s="236" customFormat="1" ht="38.25">
      <c r="A162" s="249" t="s">
        <v>477</v>
      </c>
      <c r="B162" s="164" t="s">
        <v>557</v>
      </c>
      <c r="C162" s="162" t="s">
        <v>499</v>
      </c>
      <c r="D162" s="419">
        <v>1</v>
      </c>
      <c r="E162" s="163"/>
      <c r="F162" s="419">
        <f>E162*D162</f>
        <v>0</v>
      </c>
    </row>
    <row r="163" spans="1:6" s="236" customFormat="1">
      <c r="A163" s="249"/>
      <c r="B163" s="240"/>
      <c r="C163" s="162"/>
      <c r="D163" s="419"/>
      <c r="E163" s="163"/>
      <c r="F163" s="419"/>
    </row>
    <row r="164" spans="1:6" s="236" customFormat="1" ht="178.5">
      <c r="A164" s="249" t="s">
        <v>479</v>
      </c>
      <c r="B164" s="164" t="s">
        <v>1010</v>
      </c>
      <c r="C164" s="162" t="s">
        <v>3</v>
      </c>
      <c r="D164" s="419">
        <v>76</v>
      </c>
      <c r="E164" s="163"/>
      <c r="F164" s="419">
        <f>E164*D164</f>
        <v>0</v>
      </c>
    </row>
    <row r="165" spans="1:6" s="236" customFormat="1">
      <c r="A165" s="249"/>
      <c r="B165" s="240"/>
      <c r="C165" s="162"/>
      <c r="D165" s="419"/>
      <c r="E165" s="163"/>
      <c r="F165" s="419"/>
    </row>
    <row r="166" spans="1:6" s="236" customFormat="1" ht="140.25">
      <c r="A166" s="249" t="s">
        <v>482</v>
      </c>
      <c r="B166" s="164" t="s">
        <v>1011</v>
      </c>
      <c r="C166" s="162" t="s">
        <v>3</v>
      </c>
      <c r="D166" s="419">
        <v>76</v>
      </c>
      <c r="E166" s="163"/>
      <c r="F166" s="419">
        <f>E166*D166</f>
        <v>0</v>
      </c>
    </row>
    <row r="167" spans="1:6" s="236" customFormat="1">
      <c r="A167" s="249"/>
      <c r="B167" s="240"/>
      <c r="C167" s="162"/>
      <c r="D167" s="419"/>
      <c r="E167" s="163"/>
      <c r="F167" s="419"/>
    </row>
    <row r="168" spans="1:6" s="236" customFormat="1" ht="76.5">
      <c r="A168" s="249" t="s">
        <v>558</v>
      </c>
      <c r="B168" s="164" t="s">
        <v>1012</v>
      </c>
      <c r="C168" s="162" t="s">
        <v>3</v>
      </c>
      <c r="D168" s="419">
        <v>76</v>
      </c>
      <c r="E168" s="163"/>
      <c r="F168" s="419">
        <f>E168*D168</f>
        <v>0</v>
      </c>
    </row>
    <row r="169" spans="1:6" s="236" customFormat="1">
      <c r="A169" s="249"/>
      <c r="B169" s="240"/>
      <c r="C169" s="162"/>
      <c r="D169" s="419"/>
      <c r="E169" s="163"/>
      <c r="F169" s="419"/>
    </row>
    <row r="170" spans="1:6" s="236" customFormat="1" ht="178.5">
      <c r="A170" s="249" t="s">
        <v>559</v>
      </c>
      <c r="B170" s="164" t="s">
        <v>1013</v>
      </c>
      <c r="C170" s="260" t="s">
        <v>3</v>
      </c>
      <c r="D170" s="419">
        <v>77</v>
      </c>
      <c r="E170" s="163"/>
      <c r="F170" s="419">
        <f>E170*D170</f>
        <v>0</v>
      </c>
    </row>
    <row r="171" spans="1:6" s="236" customFormat="1">
      <c r="A171" s="249"/>
      <c r="B171" s="240"/>
      <c r="C171" s="162"/>
      <c r="D171" s="419"/>
      <c r="E171" s="163"/>
      <c r="F171" s="419"/>
    </row>
    <row r="172" spans="1:6" s="236" customFormat="1" ht="178.5">
      <c r="A172" s="249" t="s">
        <v>560</v>
      </c>
      <c r="B172" s="164" t="s">
        <v>1014</v>
      </c>
      <c r="C172" s="260" t="s">
        <v>1015</v>
      </c>
      <c r="D172" s="419">
        <v>26</v>
      </c>
      <c r="E172" s="163"/>
      <c r="F172" s="419">
        <f>E172*D172</f>
        <v>0</v>
      </c>
    </row>
    <row r="173" spans="1:6" s="236" customFormat="1">
      <c r="A173" s="249"/>
      <c r="B173" s="240"/>
      <c r="C173" s="162"/>
      <c r="D173" s="419"/>
      <c r="E173" s="163"/>
      <c r="F173" s="419"/>
    </row>
    <row r="174" spans="1:6" s="236" customFormat="1" ht="76.5">
      <c r="A174" s="249" t="s">
        <v>561</v>
      </c>
      <c r="B174" s="240" t="s">
        <v>1016</v>
      </c>
      <c r="C174" s="162"/>
      <c r="D174" s="419"/>
      <c r="E174" s="163"/>
      <c r="F174" s="419"/>
    </row>
    <row r="175" spans="1:6" s="236" customFormat="1">
      <c r="A175" s="249"/>
      <c r="B175" s="240" t="s">
        <v>562</v>
      </c>
      <c r="C175" s="162" t="s">
        <v>19</v>
      </c>
      <c r="D175" s="419">
        <v>10</v>
      </c>
      <c r="E175" s="163"/>
      <c r="F175" s="419">
        <f t="shared" ref="F175:F180" si="0">E175*D175</f>
        <v>0</v>
      </c>
    </row>
    <row r="176" spans="1:6" s="236" customFormat="1">
      <c r="A176" s="249"/>
      <c r="B176" s="240" t="s">
        <v>563</v>
      </c>
      <c r="C176" s="162" t="s">
        <v>19</v>
      </c>
      <c r="D176" s="419">
        <v>10</v>
      </c>
      <c r="E176" s="163"/>
      <c r="F176" s="419">
        <f t="shared" si="0"/>
        <v>0</v>
      </c>
    </row>
    <row r="177" spans="1:6" s="236" customFormat="1">
      <c r="A177" s="249"/>
      <c r="B177" s="240" t="s">
        <v>564</v>
      </c>
      <c r="C177" s="162" t="s">
        <v>19</v>
      </c>
      <c r="D177" s="419">
        <v>10</v>
      </c>
      <c r="E177" s="163"/>
      <c r="F177" s="419">
        <f t="shared" si="0"/>
        <v>0</v>
      </c>
    </row>
    <row r="178" spans="1:6" s="236" customFormat="1">
      <c r="A178" s="249"/>
      <c r="B178" s="240" t="s">
        <v>565</v>
      </c>
      <c r="C178" s="162" t="s">
        <v>19</v>
      </c>
      <c r="D178" s="419">
        <v>5</v>
      </c>
      <c r="E178" s="163"/>
      <c r="F178" s="419">
        <f t="shared" si="0"/>
        <v>0</v>
      </c>
    </row>
    <row r="179" spans="1:6" s="236" customFormat="1">
      <c r="A179" s="249"/>
      <c r="B179" s="240" t="s">
        <v>566</v>
      </c>
      <c r="C179" s="162" t="s">
        <v>19</v>
      </c>
      <c r="D179" s="419">
        <v>5</v>
      </c>
      <c r="E179" s="163"/>
      <c r="F179" s="419">
        <f t="shared" si="0"/>
        <v>0</v>
      </c>
    </row>
    <row r="180" spans="1:6" s="236" customFormat="1">
      <c r="A180" s="249"/>
      <c r="B180" s="240" t="s">
        <v>567</v>
      </c>
      <c r="C180" s="162" t="s">
        <v>19</v>
      </c>
      <c r="D180" s="419">
        <v>15</v>
      </c>
      <c r="E180" s="163"/>
      <c r="F180" s="419">
        <f t="shared" si="0"/>
        <v>0</v>
      </c>
    </row>
    <row r="181" spans="1:6" s="236" customFormat="1">
      <c r="A181" s="249"/>
      <c r="B181" s="240"/>
      <c r="C181" s="162"/>
      <c r="D181" s="419"/>
      <c r="E181" s="163"/>
      <c r="F181" s="419"/>
    </row>
    <row r="182" spans="1:6" s="236" customFormat="1" ht="76.5">
      <c r="A182" s="249" t="s">
        <v>568</v>
      </c>
      <c r="B182" s="240" t="s">
        <v>1017</v>
      </c>
      <c r="C182" s="162"/>
      <c r="D182" s="419"/>
      <c r="E182" s="163"/>
      <c r="F182" s="419"/>
    </row>
    <row r="183" spans="1:6" s="236" customFormat="1">
      <c r="A183" s="249"/>
      <c r="B183" s="240" t="s">
        <v>569</v>
      </c>
      <c r="C183" s="162" t="s">
        <v>19</v>
      </c>
      <c r="D183" s="419">
        <v>10</v>
      </c>
      <c r="E183" s="163"/>
      <c r="F183" s="419">
        <f>E183*D183</f>
        <v>0</v>
      </c>
    </row>
    <row r="184" spans="1:6" s="236" customFormat="1">
      <c r="A184" s="249"/>
      <c r="B184" s="240" t="s">
        <v>570</v>
      </c>
      <c r="C184" s="162" t="s">
        <v>19</v>
      </c>
      <c r="D184" s="419">
        <v>25</v>
      </c>
      <c r="E184" s="163"/>
      <c r="F184" s="419">
        <f>E184*D184</f>
        <v>0</v>
      </c>
    </row>
    <row r="185" spans="1:6" s="236" customFormat="1">
      <c r="A185" s="249"/>
      <c r="B185" s="240" t="s">
        <v>571</v>
      </c>
      <c r="C185" s="162" t="s">
        <v>19</v>
      </c>
      <c r="D185" s="419">
        <v>5</v>
      </c>
      <c r="E185" s="163"/>
      <c r="F185" s="419">
        <f>E185*D185</f>
        <v>0</v>
      </c>
    </row>
    <row r="186" spans="1:6" s="236" customFormat="1">
      <c r="A186" s="249"/>
      <c r="B186" s="240" t="s">
        <v>572</v>
      </c>
      <c r="C186" s="162" t="s">
        <v>19</v>
      </c>
      <c r="D186" s="419">
        <v>5</v>
      </c>
      <c r="E186" s="163"/>
      <c r="F186" s="419">
        <f>E186*D186</f>
        <v>0</v>
      </c>
    </row>
    <row r="187" spans="1:6" s="236" customFormat="1">
      <c r="A187" s="249"/>
      <c r="B187" s="240"/>
      <c r="C187" s="162"/>
      <c r="D187" s="419"/>
      <c r="E187" s="163"/>
      <c r="F187" s="419"/>
    </row>
    <row r="188" spans="1:6" s="236" customFormat="1" ht="63.75">
      <c r="A188" s="249" t="s">
        <v>573</v>
      </c>
      <c r="B188" s="240" t="s">
        <v>1018</v>
      </c>
      <c r="C188" s="162"/>
      <c r="D188" s="419"/>
      <c r="E188" s="163"/>
      <c r="F188" s="419"/>
    </row>
    <row r="189" spans="1:6" s="236" customFormat="1">
      <c r="A189" s="249"/>
      <c r="B189" s="240" t="s">
        <v>552</v>
      </c>
      <c r="C189" s="162" t="s">
        <v>19</v>
      </c>
      <c r="D189" s="419">
        <v>20</v>
      </c>
      <c r="E189" s="163"/>
      <c r="F189" s="419">
        <f>E189*D189</f>
        <v>0</v>
      </c>
    </row>
    <row r="190" spans="1:6" s="236" customFormat="1">
      <c r="A190" s="249"/>
      <c r="B190" s="240" t="s">
        <v>574</v>
      </c>
      <c r="C190" s="162" t="s">
        <v>19</v>
      </c>
      <c r="D190" s="419">
        <v>20</v>
      </c>
      <c r="E190" s="163"/>
      <c r="F190" s="419">
        <f>E190*D190</f>
        <v>0</v>
      </c>
    </row>
    <row r="191" spans="1:6" s="236" customFormat="1">
      <c r="A191" s="249"/>
      <c r="B191" s="240"/>
      <c r="C191" s="162"/>
      <c r="D191" s="419"/>
      <c r="E191" s="163"/>
      <c r="F191" s="419"/>
    </row>
    <row r="192" spans="1:6" s="236" customFormat="1" ht="89.25">
      <c r="A192" s="249" t="s">
        <v>575</v>
      </c>
      <c r="B192" s="240" t="s">
        <v>1019</v>
      </c>
      <c r="C192" s="162"/>
      <c r="D192" s="419"/>
      <c r="E192" s="163"/>
      <c r="F192" s="419"/>
    </row>
    <row r="193" spans="1:6" s="236" customFormat="1">
      <c r="A193" s="249"/>
      <c r="B193" s="240" t="s">
        <v>576</v>
      </c>
      <c r="C193" s="162" t="s">
        <v>19</v>
      </c>
      <c r="D193" s="419">
        <v>30</v>
      </c>
      <c r="E193" s="163"/>
      <c r="F193" s="419">
        <f t="shared" ref="F193:F199" si="1">E193*D193</f>
        <v>0</v>
      </c>
    </row>
    <row r="194" spans="1:6" s="236" customFormat="1">
      <c r="A194" s="249"/>
      <c r="B194" s="240" t="s">
        <v>577</v>
      </c>
      <c r="C194" s="162" t="s">
        <v>19</v>
      </c>
      <c r="D194" s="419">
        <v>35</v>
      </c>
      <c r="E194" s="163"/>
      <c r="F194" s="419">
        <f t="shared" si="1"/>
        <v>0</v>
      </c>
    </row>
    <row r="195" spans="1:6" s="236" customFormat="1">
      <c r="A195" s="249"/>
      <c r="B195" s="240" t="s">
        <v>578</v>
      </c>
      <c r="C195" s="162" t="s">
        <v>19</v>
      </c>
      <c r="D195" s="419">
        <v>10</v>
      </c>
      <c r="E195" s="163"/>
      <c r="F195" s="419">
        <f t="shared" si="1"/>
        <v>0</v>
      </c>
    </row>
    <row r="196" spans="1:6" s="236" customFormat="1">
      <c r="A196" s="249"/>
      <c r="B196" s="240" t="s">
        <v>579</v>
      </c>
      <c r="C196" s="162" t="s">
        <v>19</v>
      </c>
      <c r="D196" s="419">
        <v>10</v>
      </c>
      <c r="E196" s="163"/>
      <c r="F196" s="419">
        <f t="shared" si="1"/>
        <v>0</v>
      </c>
    </row>
    <row r="197" spans="1:6" s="236" customFormat="1">
      <c r="A197" s="249"/>
      <c r="B197" s="240" t="s">
        <v>580</v>
      </c>
      <c r="C197" s="162" t="s">
        <v>19</v>
      </c>
      <c r="D197" s="419">
        <v>5</v>
      </c>
      <c r="E197" s="163"/>
      <c r="F197" s="419">
        <f t="shared" si="1"/>
        <v>0</v>
      </c>
    </row>
    <row r="198" spans="1:6" s="236" customFormat="1">
      <c r="A198" s="249"/>
      <c r="B198" s="240" t="s">
        <v>581</v>
      </c>
      <c r="C198" s="162" t="s">
        <v>19</v>
      </c>
      <c r="D198" s="419">
        <v>15</v>
      </c>
      <c r="E198" s="163"/>
      <c r="F198" s="419">
        <f t="shared" si="1"/>
        <v>0</v>
      </c>
    </row>
    <row r="199" spans="1:6" s="236" customFormat="1">
      <c r="A199" s="249"/>
      <c r="B199" s="240" t="s">
        <v>582</v>
      </c>
      <c r="C199" s="162" t="s">
        <v>537</v>
      </c>
      <c r="D199" s="419">
        <v>5</v>
      </c>
      <c r="E199" s="163"/>
      <c r="F199" s="419">
        <f t="shared" si="1"/>
        <v>0</v>
      </c>
    </row>
    <row r="200" spans="1:6" s="236" customFormat="1">
      <c r="A200" s="249"/>
      <c r="B200" s="240"/>
      <c r="C200" s="162"/>
      <c r="D200" s="419"/>
      <c r="E200" s="163"/>
      <c r="F200" s="419"/>
    </row>
    <row r="201" spans="1:6" s="236" customFormat="1">
      <c r="A201" s="249" t="s">
        <v>583</v>
      </c>
      <c r="B201" s="164" t="s">
        <v>584</v>
      </c>
      <c r="C201" s="162" t="s">
        <v>499</v>
      </c>
      <c r="D201" s="419">
        <v>1</v>
      </c>
      <c r="E201" s="163"/>
      <c r="F201" s="419">
        <f>E201*D201</f>
        <v>0</v>
      </c>
    </row>
    <row r="202" spans="1:6" s="236" customFormat="1">
      <c r="A202" s="249"/>
      <c r="B202" s="240"/>
      <c r="C202" s="162"/>
      <c r="D202" s="419"/>
      <c r="E202" s="163"/>
      <c r="F202" s="419"/>
    </row>
    <row r="203" spans="1:6" s="236" customFormat="1" ht="38.25">
      <c r="A203" s="249" t="s">
        <v>585</v>
      </c>
      <c r="B203" s="240" t="s">
        <v>586</v>
      </c>
      <c r="C203" s="162" t="s">
        <v>499</v>
      </c>
      <c r="D203" s="419">
        <v>1</v>
      </c>
      <c r="E203" s="163"/>
      <c r="F203" s="419">
        <f>E203*D203</f>
        <v>0</v>
      </c>
    </row>
    <row r="204" spans="1:6" s="236" customFormat="1">
      <c r="A204" s="249"/>
      <c r="B204" s="240"/>
      <c r="C204" s="162"/>
      <c r="D204" s="419"/>
      <c r="E204" s="163"/>
      <c r="F204" s="419"/>
    </row>
    <row r="205" spans="1:6" s="236" customFormat="1" ht="38.25">
      <c r="A205" s="249" t="s">
        <v>587</v>
      </c>
      <c r="B205" s="240" t="s">
        <v>588</v>
      </c>
      <c r="C205" s="162"/>
      <c r="D205" s="419"/>
      <c r="E205" s="163"/>
      <c r="F205" s="419"/>
    </row>
    <row r="206" spans="1:6" s="236" customFormat="1">
      <c r="A206" s="249"/>
      <c r="B206" s="240" t="s">
        <v>589</v>
      </c>
      <c r="C206" s="162" t="s">
        <v>3</v>
      </c>
      <c r="D206" s="419">
        <v>2</v>
      </c>
      <c r="E206" s="163"/>
      <c r="F206" s="419">
        <f>E206*D206</f>
        <v>0</v>
      </c>
    </row>
    <row r="207" spans="1:6" s="236" customFormat="1">
      <c r="A207" s="249"/>
      <c r="B207" s="240" t="s">
        <v>590</v>
      </c>
      <c r="C207" s="162" t="s">
        <v>3</v>
      </c>
      <c r="D207" s="419">
        <v>5</v>
      </c>
      <c r="E207" s="163"/>
      <c r="F207" s="419">
        <f>E207*D207</f>
        <v>0</v>
      </c>
    </row>
    <row r="208" spans="1:6" s="236" customFormat="1">
      <c r="A208" s="249"/>
      <c r="B208" s="240" t="s">
        <v>591</v>
      </c>
      <c r="C208" s="162" t="s">
        <v>3</v>
      </c>
      <c r="D208" s="419">
        <v>2</v>
      </c>
      <c r="E208" s="163"/>
      <c r="F208" s="419">
        <f>E208*D208</f>
        <v>0</v>
      </c>
    </row>
    <row r="209" spans="1:6" s="236" customFormat="1">
      <c r="A209" s="249"/>
      <c r="B209" s="240" t="s">
        <v>592</v>
      </c>
      <c r="C209" s="162" t="s">
        <v>3</v>
      </c>
      <c r="D209" s="419">
        <v>4</v>
      </c>
      <c r="E209" s="163"/>
      <c r="F209" s="419">
        <f>E209*D209</f>
        <v>0</v>
      </c>
    </row>
    <row r="210" spans="1:6" s="236" customFormat="1">
      <c r="A210" s="249"/>
      <c r="B210" s="240" t="s">
        <v>593</v>
      </c>
      <c r="C210" s="162" t="s">
        <v>3</v>
      </c>
      <c r="D210" s="419">
        <v>10</v>
      </c>
      <c r="E210" s="163"/>
      <c r="F210" s="419">
        <f>E210*D210</f>
        <v>0</v>
      </c>
    </row>
    <row r="211" spans="1:6" s="236" customFormat="1">
      <c r="A211" s="249"/>
      <c r="B211" s="240"/>
      <c r="C211" s="162"/>
      <c r="D211" s="419"/>
      <c r="E211" s="163"/>
      <c r="F211" s="419"/>
    </row>
    <row r="212" spans="1:6" s="236" customFormat="1" ht="51">
      <c r="A212" s="249" t="s">
        <v>594</v>
      </c>
      <c r="B212" s="240" t="s">
        <v>1020</v>
      </c>
      <c r="C212" s="162"/>
      <c r="D212" s="419"/>
      <c r="E212" s="163"/>
      <c r="F212" s="419"/>
    </row>
    <row r="213" spans="1:6" s="236" customFormat="1">
      <c r="A213" s="249"/>
      <c r="B213" s="240" t="s">
        <v>595</v>
      </c>
      <c r="C213" s="162" t="s">
        <v>3</v>
      </c>
      <c r="D213" s="419">
        <v>1</v>
      </c>
      <c r="E213" s="163"/>
      <c r="F213" s="419">
        <f>E213*D213</f>
        <v>0</v>
      </c>
    </row>
    <row r="214" spans="1:6" s="236" customFormat="1">
      <c r="A214" s="249"/>
      <c r="B214" s="240" t="s">
        <v>596</v>
      </c>
      <c r="C214" s="162" t="s">
        <v>3</v>
      </c>
      <c r="D214" s="419">
        <v>1</v>
      </c>
      <c r="E214" s="163"/>
      <c r="F214" s="419">
        <f>E214*D214</f>
        <v>0</v>
      </c>
    </row>
    <row r="215" spans="1:6" s="236" customFormat="1">
      <c r="A215" s="249"/>
      <c r="B215" s="240" t="s">
        <v>597</v>
      </c>
      <c r="C215" s="162" t="s">
        <v>3</v>
      </c>
      <c r="D215" s="419">
        <v>2</v>
      </c>
      <c r="E215" s="163"/>
      <c r="F215" s="419">
        <f>E215*D215</f>
        <v>0</v>
      </c>
    </row>
    <row r="216" spans="1:6" s="236" customFormat="1">
      <c r="A216" s="249"/>
      <c r="B216" s="240" t="s">
        <v>598</v>
      </c>
      <c r="C216" s="162" t="s">
        <v>3</v>
      </c>
      <c r="D216" s="419">
        <v>2</v>
      </c>
      <c r="E216" s="163"/>
      <c r="F216" s="419">
        <f>E216*D216</f>
        <v>0</v>
      </c>
    </row>
    <row r="217" spans="1:6" s="236" customFormat="1">
      <c r="A217" s="249"/>
      <c r="B217" s="240"/>
      <c r="C217" s="162"/>
      <c r="D217" s="419"/>
      <c r="E217" s="163"/>
      <c r="F217" s="419"/>
    </row>
    <row r="218" spans="1:6" s="236" customFormat="1" ht="51">
      <c r="A218" s="249" t="s">
        <v>599</v>
      </c>
      <c r="B218" s="240" t="s">
        <v>1021</v>
      </c>
      <c r="C218" s="162" t="s">
        <v>3</v>
      </c>
      <c r="D218" s="419">
        <v>10</v>
      </c>
      <c r="E218" s="163"/>
      <c r="F218" s="419">
        <f>E218*D218</f>
        <v>0</v>
      </c>
    </row>
    <row r="219" spans="1:6" s="236" customFormat="1">
      <c r="A219" s="249"/>
      <c r="B219" s="240"/>
      <c r="C219" s="162"/>
      <c r="D219" s="419"/>
      <c r="E219" s="163"/>
      <c r="F219" s="419"/>
    </row>
    <row r="220" spans="1:6" s="236" customFormat="1" ht="51">
      <c r="A220" s="249">
        <v>45</v>
      </c>
      <c r="B220" s="240" t="s">
        <v>1022</v>
      </c>
      <c r="C220" s="162" t="s">
        <v>499</v>
      </c>
      <c r="D220" s="419">
        <v>4</v>
      </c>
      <c r="E220" s="163"/>
      <c r="F220" s="419">
        <f>E220*D220</f>
        <v>0</v>
      </c>
    </row>
    <row r="221" spans="1:6" s="236" customFormat="1">
      <c r="A221" s="249"/>
      <c r="B221" s="240"/>
      <c r="C221" s="162"/>
      <c r="D221" s="419"/>
      <c r="E221" s="163"/>
      <c r="F221" s="419"/>
    </row>
    <row r="222" spans="1:6" s="236" customFormat="1" ht="51">
      <c r="A222" s="249" t="s">
        <v>600</v>
      </c>
      <c r="B222" s="240" t="s">
        <v>1023</v>
      </c>
      <c r="C222" s="162" t="s">
        <v>3</v>
      </c>
      <c r="D222" s="419">
        <v>1</v>
      </c>
      <c r="E222" s="163"/>
      <c r="F222" s="419">
        <f>E222*D222</f>
        <v>0</v>
      </c>
    </row>
    <row r="223" spans="1:6" s="236" customFormat="1">
      <c r="A223" s="249"/>
      <c r="B223" s="233"/>
      <c r="C223" s="162"/>
      <c r="D223" s="419"/>
      <c r="E223" s="163"/>
      <c r="F223" s="419"/>
    </row>
    <row r="224" spans="1:6" s="236" customFormat="1" ht="178.5">
      <c r="A224" s="249" t="s">
        <v>601</v>
      </c>
      <c r="B224" s="262" t="s">
        <v>1024</v>
      </c>
      <c r="C224" s="260" t="s">
        <v>1025</v>
      </c>
      <c r="D224" s="419">
        <v>1</v>
      </c>
      <c r="E224" s="163"/>
      <c r="F224" s="419">
        <f>E224*D224</f>
        <v>0</v>
      </c>
    </row>
    <row r="225" spans="1:6" s="236" customFormat="1">
      <c r="A225" s="249"/>
      <c r="B225" s="240"/>
      <c r="C225" s="162"/>
      <c r="D225" s="419"/>
      <c r="E225" s="163"/>
      <c r="F225" s="419"/>
    </row>
    <row r="226" spans="1:6" s="236" customFormat="1" ht="63.75">
      <c r="A226" s="249" t="s">
        <v>602</v>
      </c>
      <c r="B226" s="240" t="s">
        <v>1026</v>
      </c>
      <c r="C226" s="162" t="s">
        <v>499</v>
      </c>
      <c r="D226" s="419">
        <v>6</v>
      </c>
      <c r="E226" s="163"/>
      <c r="F226" s="419">
        <f>E226*D226</f>
        <v>0</v>
      </c>
    </row>
    <row r="227" spans="1:6" s="236" customFormat="1">
      <c r="A227" s="249"/>
      <c r="B227" s="240"/>
      <c r="C227" s="162"/>
      <c r="D227" s="419"/>
      <c r="E227" s="163"/>
      <c r="F227" s="419"/>
    </row>
    <row r="228" spans="1:6" s="236" customFormat="1" ht="51">
      <c r="A228" s="249" t="s">
        <v>603</v>
      </c>
      <c r="B228" s="240" t="s">
        <v>1027</v>
      </c>
      <c r="C228" s="162" t="s">
        <v>499</v>
      </c>
      <c r="D228" s="419">
        <v>6</v>
      </c>
      <c r="E228" s="163"/>
      <c r="F228" s="419">
        <f>E228*D228</f>
        <v>0</v>
      </c>
    </row>
    <row r="229" spans="1:6" s="236" customFormat="1">
      <c r="A229" s="249"/>
      <c r="B229" s="240"/>
      <c r="C229" s="162"/>
      <c r="D229" s="419"/>
      <c r="E229" s="163"/>
      <c r="F229" s="419"/>
    </row>
    <row r="230" spans="1:6" s="236" customFormat="1" ht="51">
      <c r="A230" s="249" t="s">
        <v>604</v>
      </c>
      <c r="B230" s="240" t="s">
        <v>605</v>
      </c>
      <c r="C230" s="162" t="s">
        <v>499</v>
      </c>
      <c r="D230" s="419">
        <v>1</v>
      </c>
      <c r="E230" s="163"/>
      <c r="F230" s="419">
        <f>E230*D230</f>
        <v>0</v>
      </c>
    </row>
    <row r="231" spans="1:6" s="236" customFormat="1">
      <c r="A231" s="249"/>
      <c r="B231" s="240"/>
      <c r="C231" s="162"/>
      <c r="D231" s="419"/>
      <c r="E231" s="163"/>
      <c r="F231" s="419"/>
    </row>
    <row r="232" spans="1:6" s="236" customFormat="1" ht="100.5" customHeight="1">
      <c r="A232" s="249" t="s">
        <v>606</v>
      </c>
      <c r="B232" s="240" t="s">
        <v>1028</v>
      </c>
      <c r="C232" s="162" t="s">
        <v>3</v>
      </c>
      <c r="D232" s="419">
        <v>1</v>
      </c>
      <c r="E232" s="163"/>
      <c r="F232" s="419">
        <f>E232*D232</f>
        <v>0</v>
      </c>
    </row>
    <row r="233" spans="1:6" s="236" customFormat="1">
      <c r="A233" s="249"/>
      <c r="B233" s="240"/>
      <c r="C233" s="162"/>
      <c r="D233" s="419"/>
      <c r="E233" s="163"/>
      <c r="F233" s="419"/>
    </row>
    <row r="234" spans="1:6" s="236" customFormat="1" ht="102">
      <c r="A234" s="249" t="s">
        <v>607</v>
      </c>
      <c r="B234" s="240" t="s">
        <v>1029</v>
      </c>
      <c r="C234" s="162" t="s">
        <v>19</v>
      </c>
      <c r="D234" s="419">
        <v>20</v>
      </c>
      <c r="E234" s="163"/>
      <c r="F234" s="419">
        <f>E234*D234</f>
        <v>0</v>
      </c>
    </row>
    <row r="235" spans="1:6" s="236" customFormat="1">
      <c r="A235" s="249"/>
      <c r="B235" s="240"/>
      <c r="C235" s="162"/>
      <c r="D235" s="419"/>
      <c r="E235" s="163"/>
      <c r="F235" s="419"/>
    </row>
    <row r="236" spans="1:6" s="236" customFormat="1" ht="38.25">
      <c r="A236" s="249" t="s">
        <v>608</v>
      </c>
      <c r="B236" s="240" t="s">
        <v>609</v>
      </c>
      <c r="C236" s="162" t="s">
        <v>3</v>
      </c>
      <c r="D236" s="419">
        <v>6</v>
      </c>
      <c r="E236" s="163"/>
      <c r="F236" s="419">
        <f>E236*D236</f>
        <v>0</v>
      </c>
    </row>
    <row r="237" spans="1:6" s="236" customFormat="1">
      <c r="A237" s="249"/>
      <c r="B237" s="240"/>
      <c r="C237" s="162"/>
      <c r="D237" s="419"/>
      <c r="E237" s="163"/>
      <c r="F237" s="419"/>
    </row>
    <row r="238" spans="1:6" s="236" customFormat="1" ht="63.75">
      <c r="A238" s="249" t="s">
        <v>610</v>
      </c>
      <c r="B238" s="164" t="s">
        <v>611</v>
      </c>
      <c r="C238" s="162" t="s">
        <v>499</v>
      </c>
      <c r="D238" s="419">
        <v>1</v>
      </c>
      <c r="E238" s="163"/>
      <c r="F238" s="419">
        <f>E238*D238</f>
        <v>0</v>
      </c>
    </row>
    <row r="239" spans="1:6" s="236" customFormat="1">
      <c r="A239" s="249"/>
      <c r="B239" s="164"/>
      <c r="C239" s="162"/>
      <c r="D239" s="419"/>
      <c r="E239" s="163"/>
      <c r="F239" s="419"/>
    </row>
    <row r="240" spans="1:6" s="236" customFormat="1" ht="38.25">
      <c r="A240" s="249" t="s">
        <v>612</v>
      </c>
      <c r="B240" s="240" t="s">
        <v>1030</v>
      </c>
      <c r="C240" s="162" t="s">
        <v>499</v>
      </c>
      <c r="D240" s="419">
        <v>1</v>
      </c>
      <c r="E240" s="163"/>
      <c r="F240" s="419">
        <f>E240*D240</f>
        <v>0</v>
      </c>
    </row>
    <row r="241" spans="1:6" s="236" customFormat="1">
      <c r="A241" s="249"/>
      <c r="B241" s="240"/>
      <c r="C241" s="162"/>
      <c r="D241" s="419"/>
      <c r="E241" s="163"/>
      <c r="F241" s="419"/>
    </row>
    <row r="242" spans="1:6" s="236" customFormat="1" ht="38.25">
      <c r="A242" s="249" t="s">
        <v>613</v>
      </c>
      <c r="B242" s="263" t="s">
        <v>614</v>
      </c>
      <c r="C242" s="162" t="s">
        <v>499</v>
      </c>
      <c r="D242" s="419">
        <v>1</v>
      </c>
      <c r="E242" s="163"/>
      <c r="F242" s="419">
        <f>E242*D242</f>
        <v>0</v>
      </c>
    </row>
    <row r="243" spans="1:6" s="236" customFormat="1">
      <c r="A243" s="249"/>
      <c r="B243" s="240"/>
      <c r="C243" s="162"/>
      <c r="D243" s="419"/>
      <c r="E243" s="163"/>
      <c r="F243" s="419"/>
    </row>
    <row r="244" spans="1:6" s="236" customFormat="1">
      <c r="A244" s="249" t="s">
        <v>615</v>
      </c>
      <c r="B244" s="240" t="s">
        <v>616</v>
      </c>
      <c r="C244" s="162" t="s">
        <v>499</v>
      </c>
      <c r="D244" s="419">
        <v>1</v>
      </c>
      <c r="E244" s="163"/>
      <c r="F244" s="419">
        <f>E244*D244</f>
        <v>0</v>
      </c>
    </row>
    <row r="245" spans="1:6" s="236" customFormat="1">
      <c r="A245" s="249"/>
      <c r="B245" s="240"/>
      <c r="C245" s="162"/>
      <c r="D245" s="419"/>
      <c r="E245" s="163"/>
      <c r="F245" s="419"/>
    </row>
    <row r="246" spans="1:6" s="236" customFormat="1" ht="25.5">
      <c r="A246" s="249" t="s">
        <v>617</v>
      </c>
      <c r="B246" s="240" t="s">
        <v>1031</v>
      </c>
      <c r="C246" s="162" t="s">
        <v>499</v>
      </c>
      <c r="D246" s="419">
        <v>1</v>
      </c>
      <c r="E246" s="163"/>
      <c r="F246" s="419">
        <f>E246*D246</f>
        <v>0</v>
      </c>
    </row>
    <row r="247" spans="1:6" s="236" customFormat="1">
      <c r="A247" s="249"/>
      <c r="B247" s="240"/>
      <c r="C247" s="162"/>
      <c r="D247" s="419"/>
      <c r="E247" s="163"/>
      <c r="F247" s="419"/>
    </row>
    <row r="248" spans="1:6" s="236" customFormat="1" ht="38.25">
      <c r="A248" s="249" t="s">
        <v>618</v>
      </c>
      <c r="B248" s="240" t="s">
        <v>619</v>
      </c>
      <c r="C248" s="162" t="s">
        <v>499</v>
      </c>
      <c r="D248" s="419">
        <v>1</v>
      </c>
      <c r="E248" s="163"/>
      <c r="F248" s="419">
        <f>E248*D248</f>
        <v>0</v>
      </c>
    </row>
    <row r="249" spans="1:6" s="236" customFormat="1">
      <c r="A249" s="249"/>
      <c r="B249" s="240"/>
      <c r="C249" s="162"/>
      <c r="D249" s="419"/>
      <c r="E249" s="163"/>
      <c r="F249" s="419"/>
    </row>
    <row r="250" spans="1:6" s="236" customFormat="1" ht="76.5">
      <c r="A250" s="249" t="s">
        <v>620</v>
      </c>
      <c r="B250" s="240" t="s">
        <v>621</v>
      </c>
      <c r="C250" s="162" t="s">
        <v>499</v>
      </c>
      <c r="D250" s="419">
        <v>1</v>
      </c>
      <c r="E250" s="163"/>
      <c r="F250" s="419">
        <f>E250*D250</f>
        <v>0</v>
      </c>
    </row>
    <row r="251" spans="1:6" s="236" customFormat="1">
      <c r="A251" s="249"/>
      <c r="B251" s="240"/>
      <c r="C251" s="162"/>
      <c r="D251" s="419"/>
      <c r="E251" s="163"/>
      <c r="F251" s="419"/>
    </row>
    <row r="252" spans="1:6" s="236" customFormat="1" ht="38.25">
      <c r="A252" s="249" t="s">
        <v>622</v>
      </c>
      <c r="B252" s="240" t="s">
        <v>1032</v>
      </c>
      <c r="C252" s="162" t="s">
        <v>499</v>
      </c>
      <c r="D252" s="419">
        <v>2</v>
      </c>
      <c r="E252" s="163"/>
      <c r="F252" s="419">
        <f>E252*D252</f>
        <v>0</v>
      </c>
    </row>
    <row r="253" spans="1:6" s="236" customFormat="1">
      <c r="A253" s="249"/>
      <c r="B253" s="240"/>
      <c r="C253" s="162"/>
      <c r="D253" s="419"/>
      <c r="E253" s="163"/>
      <c r="F253" s="419"/>
    </row>
    <row r="254" spans="1:6" s="236" customFormat="1" ht="38.25">
      <c r="A254" s="249" t="s">
        <v>623</v>
      </c>
      <c r="B254" s="240" t="s">
        <v>624</v>
      </c>
      <c r="C254" s="162" t="s">
        <v>499</v>
      </c>
      <c r="D254" s="419">
        <v>1</v>
      </c>
      <c r="E254" s="163"/>
      <c r="F254" s="419">
        <f>E254*D254</f>
        <v>0</v>
      </c>
    </row>
    <row r="255" spans="1:6" s="236" customFormat="1">
      <c r="A255" s="249"/>
      <c r="B255" s="240"/>
      <c r="C255" s="162"/>
      <c r="D255" s="419"/>
      <c r="E255" s="163"/>
      <c r="F255" s="419"/>
    </row>
    <row r="256" spans="1:6" s="236" customFormat="1" ht="38.25">
      <c r="A256" s="249" t="s">
        <v>625</v>
      </c>
      <c r="B256" s="240" t="s">
        <v>626</v>
      </c>
      <c r="C256" s="162" t="s">
        <v>499</v>
      </c>
      <c r="D256" s="419">
        <v>1</v>
      </c>
      <c r="E256" s="163"/>
      <c r="F256" s="419">
        <f>E256*D256</f>
        <v>0</v>
      </c>
    </row>
    <row r="257" spans="1:6" s="236" customFormat="1">
      <c r="A257" s="249"/>
      <c r="B257" s="233"/>
      <c r="C257" s="162"/>
      <c r="D257" s="419"/>
      <c r="E257" s="163"/>
      <c r="F257" s="419"/>
    </row>
    <row r="258" spans="1:6" s="236" customFormat="1">
      <c r="A258" s="243" t="s">
        <v>539</v>
      </c>
      <c r="B258" s="160" t="s">
        <v>540</v>
      </c>
      <c r="C258" s="251"/>
      <c r="D258" s="245"/>
      <c r="E258" s="246" t="s">
        <v>530</v>
      </c>
      <c r="F258" s="247">
        <f>SUM(F96:F256)</f>
        <v>0</v>
      </c>
    </row>
    <row r="259" spans="1:6" s="236" customFormat="1">
      <c r="A259" s="249"/>
      <c r="B259" s="233"/>
      <c r="C259" s="162"/>
      <c r="D259" s="419"/>
      <c r="E259" s="163"/>
      <c r="F259" s="419"/>
    </row>
    <row r="260" spans="1:6" s="236" customFormat="1">
      <c r="A260" s="249"/>
      <c r="B260" s="233"/>
      <c r="C260" s="162"/>
      <c r="D260" s="419"/>
      <c r="E260" s="163"/>
      <c r="F260" s="419"/>
    </row>
    <row r="261" spans="1:6" s="236" customFormat="1">
      <c r="A261" s="249"/>
      <c r="B261" s="233"/>
      <c r="C261" s="162"/>
      <c r="D261" s="419"/>
      <c r="E261" s="163"/>
      <c r="F261" s="419"/>
    </row>
    <row r="262" spans="1:6" s="236" customFormat="1">
      <c r="A262" s="243" t="s">
        <v>627</v>
      </c>
      <c r="B262" s="160" t="s">
        <v>628</v>
      </c>
      <c r="C262" s="264"/>
      <c r="D262" s="423"/>
      <c r="E262" s="160"/>
      <c r="F262" s="423"/>
    </row>
    <row r="263" spans="1:6" s="236" customFormat="1">
      <c r="A263" s="249"/>
      <c r="B263" s="240"/>
      <c r="C263" s="162"/>
      <c r="D263" s="419"/>
      <c r="E263" s="163"/>
      <c r="F263" s="419"/>
    </row>
    <row r="264" spans="1:6" s="236" customFormat="1">
      <c r="A264" s="249"/>
      <c r="B264" s="253" t="s">
        <v>533</v>
      </c>
      <c r="C264" s="162"/>
      <c r="D264" s="419"/>
      <c r="E264" s="163"/>
      <c r="F264" s="419"/>
    </row>
    <row r="265" spans="1:6" s="236" customFormat="1">
      <c r="A265" s="249"/>
      <c r="B265" s="233"/>
      <c r="C265" s="162"/>
      <c r="D265" s="419"/>
      <c r="E265" s="163"/>
      <c r="F265" s="419"/>
    </row>
    <row r="266" spans="1:6" s="235" customFormat="1">
      <c r="A266" s="249" t="s">
        <v>300</v>
      </c>
      <c r="B266" s="240" t="s">
        <v>629</v>
      </c>
      <c r="C266" s="162"/>
      <c r="D266" s="419"/>
      <c r="E266" s="163"/>
      <c r="F266" s="419"/>
    </row>
    <row r="267" spans="1:6" s="235" customFormat="1" ht="25.5">
      <c r="A267" s="265"/>
      <c r="B267" s="240" t="s">
        <v>1033</v>
      </c>
      <c r="C267" s="162"/>
      <c r="D267" s="419"/>
      <c r="E267" s="163"/>
      <c r="F267" s="419"/>
    </row>
    <row r="268" spans="1:6" s="235" customFormat="1" ht="63.75">
      <c r="A268" s="265"/>
      <c r="B268" s="240" t="s">
        <v>1034</v>
      </c>
      <c r="C268" s="162"/>
      <c r="D268" s="419"/>
      <c r="E268" s="163"/>
      <c r="F268" s="419"/>
    </row>
    <row r="269" spans="1:6" s="235" customFormat="1" ht="51">
      <c r="A269" s="265"/>
      <c r="B269" s="240" t="s">
        <v>630</v>
      </c>
      <c r="C269" s="162"/>
      <c r="D269" s="419"/>
      <c r="E269" s="163"/>
      <c r="F269" s="419"/>
    </row>
    <row r="270" spans="1:6" s="235" customFormat="1" ht="51">
      <c r="A270" s="265"/>
      <c r="B270" s="240" t="s">
        <v>631</v>
      </c>
      <c r="C270" s="162"/>
      <c r="D270" s="419"/>
      <c r="E270" s="163"/>
      <c r="F270" s="419"/>
    </row>
    <row r="271" spans="1:6" s="235" customFormat="1">
      <c r="A271" s="265"/>
      <c r="B271" s="240" t="s">
        <v>632</v>
      </c>
      <c r="C271" s="162"/>
      <c r="D271" s="419"/>
      <c r="E271" s="163"/>
      <c r="F271" s="419"/>
    </row>
    <row r="272" spans="1:6" s="235" customFormat="1">
      <c r="A272" s="265"/>
      <c r="B272" s="240"/>
      <c r="C272" s="162"/>
      <c r="D272" s="419"/>
      <c r="E272" s="163"/>
      <c r="F272" s="419"/>
    </row>
    <row r="273" spans="1:6" s="235" customFormat="1">
      <c r="A273" s="265"/>
      <c r="B273" s="266" t="s">
        <v>633</v>
      </c>
      <c r="C273" s="162"/>
      <c r="D273" s="419"/>
      <c r="E273" s="163"/>
      <c r="F273" s="419"/>
    </row>
    <row r="274" spans="1:6" s="235" customFormat="1">
      <c r="A274" s="265"/>
      <c r="B274" s="240" t="s">
        <v>634</v>
      </c>
      <c r="C274" s="162"/>
      <c r="D274" s="419"/>
      <c r="E274" s="163"/>
      <c r="F274" s="419"/>
    </row>
    <row r="275" spans="1:6" s="235" customFormat="1">
      <c r="A275" s="265"/>
      <c r="B275" s="240" t="s">
        <v>1035</v>
      </c>
      <c r="C275" s="162"/>
      <c r="D275" s="419"/>
      <c r="E275" s="163"/>
      <c r="F275" s="419"/>
    </row>
    <row r="276" spans="1:6" s="235" customFormat="1">
      <c r="A276" s="265"/>
      <c r="B276" s="240" t="s">
        <v>635</v>
      </c>
      <c r="C276" s="162"/>
      <c r="D276" s="419"/>
      <c r="E276" s="163"/>
      <c r="F276" s="419"/>
    </row>
    <row r="277" spans="1:6" s="235" customFormat="1">
      <c r="A277" s="265"/>
      <c r="B277" s="240" t="s">
        <v>636</v>
      </c>
      <c r="C277" s="162"/>
      <c r="D277" s="419"/>
      <c r="E277" s="163"/>
      <c r="F277" s="419"/>
    </row>
    <row r="278" spans="1:6" s="235" customFormat="1">
      <c r="A278" s="265"/>
      <c r="B278" s="240" t="s">
        <v>637</v>
      </c>
      <c r="C278" s="162"/>
      <c r="D278" s="419"/>
      <c r="E278" s="163"/>
      <c r="F278" s="419"/>
    </row>
    <row r="279" spans="1:6" s="235" customFormat="1">
      <c r="A279" s="265"/>
      <c r="B279" s="240" t="s">
        <v>1109</v>
      </c>
      <c r="C279" s="397"/>
      <c r="D279" s="419"/>
      <c r="E279" s="163"/>
      <c r="F279" s="419"/>
    </row>
    <row r="280" spans="1:6" s="235" customFormat="1">
      <c r="A280" s="265"/>
      <c r="B280" s="240" t="s">
        <v>638</v>
      </c>
      <c r="C280" s="398"/>
      <c r="D280" s="419"/>
      <c r="E280" s="163"/>
      <c r="F280" s="419"/>
    </row>
    <row r="281" spans="1:6" s="235" customFormat="1">
      <c r="A281" s="265"/>
      <c r="B281" s="240" t="s">
        <v>639</v>
      </c>
      <c r="C281" s="398"/>
      <c r="D281" s="419"/>
      <c r="E281" s="163"/>
      <c r="F281" s="419"/>
    </row>
    <row r="282" spans="1:6" s="235" customFormat="1">
      <c r="A282" s="265"/>
      <c r="B282" s="240" t="s">
        <v>640</v>
      </c>
      <c r="C282" s="398"/>
      <c r="D282" s="419"/>
      <c r="E282" s="163"/>
      <c r="F282" s="419"/>
    </row>
    <row r="283" spans="1:6" s="235" customFormat="1">
      <c r="A283" s="265"/>
      <c r="B283" s="240" t="s">
        <v>1036</v>
      </c>
      <c r="C283" s="398"/>
      <c r="D283" s="419"/>
      <c r="E283" s="163"/>
      <c r="F283" s="419"/>
    </row>
    <row r="284" spans="1:6" s="235" customFormat="1">
      <c r="A284" s="265"/>
      <c r="B284" s="240" t="s">
        <v>641</v>
      </c>
      <c r="C284" s="398"/>
      <c r="D284" s="419"/>
      <c r="E284" s="163"/>
      <c r="F284" s="419"/>
    </row>
    <row r="285" spans="1:6" s="235" customFormat="1">
      <c r="A285" s="265"/>
      <c r="B285" s="240" t="s">
        <v>1110</v>
      </c>
      <c r="C285" s="398"/>
      <c r="D285" s="419"/>
      <c r="E285" s="163"/>
      <c r="F285" s="419"/>
    </row>
    <row r="286" spans="1:6" s="235" customFormat="1">
      <c r="A286" s="265"/>
      <c r="B286" s="240" t="s">
        <v>642</v>
      </c>
      <c r="C286" s="398"/>
      <c r="D286" s="422"/>
      <c r="E286" s="259"/>
      <c r="F286" s="422"/>
    </row>
    <row r="287" spans="1:6" s="235" customFormat="1">
      <c r="A287" s="265"/>
      <c r="B287" s="240" t="s">
        <v>643</v>
      </c>
      <c r="C287" s="162"/>
      <c r="D287" s="419"/>
      <c r="E287" s="163"/>
      <c r="F287" s="419"/>
    </row>
    <row r="288" spans="1:6" s="235" customFormat="1">
      <c r="A288" s="265"/>
      <c r="B288" s="240" t="s">
        <v>644</v>
      </c>
      <c r="C288" s="162"/>
      <c r="D288" s="419"/>
      <c r="E288" s="163"/>
      <c r="F288" s="419"/>
    </row>
    <row r="289" spans="1:6" s="235" customFormat="1">
      <c r="A289" s="265"/>
      <c r="B289" s="240" t="s">
        <v>645</v>
      </c>
      <c r="C289" s="162"/>
      <c r="D289" s="419"/>
      <c r="E289" s="163"/>
      <c r="F289" s="419"/>
    </row>
    <row r="290" spans="1:6" s="235" customFormat="1">
      <c r="A290" s="265"/>
      <c r="B290" s="240" t="s">
        <v>646</v>
      </c>
      <c r="C290" s="162"/>
      <c r="D290" s="419"/>
      <c r="E290" s="163"/>
      <c r="F290" s="419"/>
    </row>
    <row r="291" spans="1:6" s="235" customFormat="1">
      <c r="A291" s="265"/>
      <c r="B291" s="240" t="s">
        <v>1037</v>
      </c>
      <c r="C291" s="162"/>
      <c r="D291" s="419"/>
      <c r="E291" s="163"/>
      <c r="F291" s="419"/>
    </row>
    <row r="292" spans="1:6" s="235" customFormat="1">
      <c r="A292" s="265"/>
      <c r="B292" s="240" t="s">
        <v>647</v>
      </c>
      <c r="C292" s="162"/>
      <c r="D292" s="419"/>
      <c r="E292" s="163"/>
      <c r="F292" s="419"/>
    </row>
    <row r="293" spans="1:6" s="235" customFormat="1">
      <c r="A293" s="265"/>
      <c r="B293" s="240" t="s">
        <v>648</v>
      </c>
      <c r="C293" s="162"/>
      <c r="D293" s="419"/>
      <c r="E293" s="163"/>
      <c r="F293" s="419"/>
    </row>
    <row r="294" spans="1:6" s="235" customFormat="1">
      <c r="A294" s="265"/>
      <c r="B294" s="240" t="s">
        <v>649</v>
      </c>
      <c r="C294" s="162"/>
      <c r="D294" s="419"/>
      <c r="E294" s="163"/>
      <c r="F294" s="419"/>
    </row>
    <row r="295" spans="1:6" s="235" customFormat="1">
      <c r="A295" s="265"/>
      <c r="B295" s="240" t="s">
        <v>650</v>
      </c>
      <c r="C295" s="162" t="s">
        <v>3</v>
      </c>
      <c r="D295" s="419">
        <v>1</v>
      </c>
      <c r="E295" s="163"/>
      <c r="F295" s="419">
        <f>E295*D295</f>
        <v>0</v>
      </c>
    </row>
    <row r="296" spans="1:6" s="235" customFormat="1">
      <c r="A296" s="265"/>
      <c r="B296" s="240"/>
      <c r="C296" s="162"/>
      <c r="D296" s="419"/>
      <c r="E296" s="163"/>
      <c r="F296" s="419"/>
    </row>
    <row r="297" spans="1:6" s="235" customFormat="1">
      <c r="A297" s="265"/>
      <c r="B297" s="266" t="s">
        <v>651</v>
      </c>
      <c r="C297" s="162"/>
      <c r="D297" s="419"/>
      <c r="E297" s="163"/>
      <c r="F297" s="419"/>
    </row>
    <row r="298" spans="1:6" s="235" customFormat="1">
      <c r="A298" s="265"/>
      <c r="B298" s="240" t="s">
        <v>634</v>
      </c>
      <c r="C298" s="162"/>
      <c r="D298" s="419"/>
      <c r="E298" s="163"/>
      <c r="F298" s="419"/>
    </row>
    <row r="299" spans="1:6" s="235" customFormat="1">
      <c r="A299" s="265"/>
      <c r="B299" s="240" t="s">
        <v>1038</v>
      </c>
      <c r="C299" s="162"/>
      <c r="D299" s="419"/>
      <c r="E299" s="163"/>
      <c r="F299" s="419"/>
    </row>
    <row r="300" spans="1:6" s="235" customFormat="1">
      <c r="A300" s="265"/>
      <c r="B300" s="240" t="s">
        <v>652</v>
      </c>
      <c r="C300" s="162"/>
      <c r="D300" s="419"/>
      <c r="E300" s="163"/>
      <c r="F300" s="419"/>
    </row>
    <row r="301" spans="1:6" s="235" customFormat="1">
      <c r="A301" s="265"/>
      <c r="B301" s="240" t="s">
        <v>638</v>
      </c>
      <c r="C301" s="162"/>
      <c r="D301" s="419"/>
      <c r="E301" s="163"/>
      <c r="F301" s="419"/>
    </row>
    <row r="302" spans="1:6" s="235" customFormat="1">
      <c r="A302" s="265"/>
      <c r="B302" s="240" t="s">
        <v>639</v>
      </c>
      <c r="C302" s="162"/>
      <c r="D302" s="419"/>
      <c r="E302" s="163"/>
      <c r="F302" s="419"/>
    </row>
    <row r="303" spans="1:6" s="235" customFormat="1">
      <c r="A303" s="265"/>
      <c r="B303" s="240" t="s">
        <v>1111</v>
      </c>
      <c r="C303" s="397"/>
      <c r="D303" s="422"/>
      <c r="E303" s="259"/>
      <c r="F303" s="422"/>
    </row>
    <row r="304" spans="1:6" s="235" customFormat="1">
      <c r="A304" s="265"/>
      <c r="B304" s="240" t="s">
        <v>653</v>
      </c>
      <c r="C304" s="398"/>
      <c r="D304" s="419"/>
      <c r="E304" s="163"/>
      <c r="F304" s="419"/>
    </row>
    <row r="305" spans="1:6" s="235" customFormat="1">
      <c r="A305" s="265"/>
      <c r="B305" s="240" t="s">
        <v>654</v>
      </c>
      <c r="C305" s="398"/>
      <c r="D305" s="419"/>
      <c r="E305" s="163"/>
      <c r="F305" s="419"/>
    </row>
    <row r="306" spans="1:6" s="235" customFormat="1">
      <c r="A306" s="265"/>
      <c r="B306" s="240" t="s">
        <v>1039</v>
      </c>
      <c r="C306" s="398"/>
      <c r="D306" s="419"/>
      <c r="E306" s="163"/>
      <c r="F306" s="419"/>
    </row>
    <row r="307" spans="1:6" s="235" customFormat="1">
      <c r="A307" s="265"/>
      <c r="B307" s="240" t="s">
        <v>655</v>
      </c>
      <c r="C307" s="398"/>
      <c r="D307" s="419"/>
      <c r="E307" s="163"/>
      <c r="F307" s="419"/>
    </row>
    <row r="308" spans="1:6" s="235" customFormat="1">
      <c r="A308" s="265"/>
      <c r="B308" s="240" t="s">
        <v>643</v>
      </c>
      <c r="C308" s="398"/>
      <c r="D308" s="419"/>
      <c r="E308" s="163"/>
      <c r="F308" s="419"/>
    </row>
    <row r="309" spans="1:6" s="235" customFormat="1">
      <c r="A309" s="265"/>
      <c r="B309" s="240" t="s">
        <v>644</v>
      </c>
      <c r="C309" s="398"/>
      <c r="D309" s="419"/>
      <c r="E309" s="163"/>
      <c r="F309" s="419"/>
    </row>
    <row r="310" spans="1:6" s="235" customFormat="1">
      <c r="A310" s="265"/>
      <c r="B310" s="240" t="s">
        <v>1112</v>
      </c>
      <c r="C310" s="398"/>
      <c r="D310" s="419"/>
      <c r="E310" s="163"/>
      <c r="F310" s="419"/>
    </row>
    <row r="311" spans="1:6" s="235" customFormat="1">
      <c r="A311" s="265"/>
      <c r="B311" s="240" t="s">
        <v>656</v>
      </c>
      <c r="C311" s="398"/>
      <c r="D311" s="419"/>
      <c r="E311" s="163"/>
      <c r="F311" s="419"/>
    </row>
    <row r="312" spans="1:6" s="235" customFormat="1">
      <c r="A312" s="265"/>
      <c r="B312" s="240" t="s">
        <v>645</v>
      </c>
      <c r="C312" s="162"/>
      <c r="D312" s="419"/>
      <c r="E312" s="163"/>
      <c r="F312" s="419"/>
    </row>
    <row r="313" spans="1:6" s="235" customFormat="1">
      <c r="A313" s="265"/>
      <c r="B313" s="240" t="s">
        <v>646</v>
      </c>
      <c r="C313" s="162"/>
      <c r="D313" s="419"/>
      <c r="E313" s="163"/>
      <c r="F313" s="419"/>
    </row>
    <row r="314" spans="1:6" s="235" customFormat="1">
      <c r="A314" s="265"/>
      <c r="B314" s="240" t="s">
        <v>1040</v>
      </c>
      <c r="C314" s="162"/>
      <c r="D314" s="419"/>
      <c r="E314" s="163"/>
      <c r="F314" s="419"/>
    </row>
    <row r="315" spans="1:6" s="235" customFormat="1">
      <c r="A315" s="265"/>
      <c r="B315" s="240" t="s">
        <v>657</v>
      </c>
      <c r="C315" s="162"/>
      <c r="D315" s="419"/>
      <c r="E315" s="163"/>
      <c r="F315" s="419"/>
    </row>
    <row r="316" spans="1:6" s="235" customFormat="1">
      <c r="A316" s="265"/>
      <c r="B316" s="240" t="s">
        <v>658</v>
      </c>
      <c r="C316" s="162"/>
      <c r="D316" s="419"/>
      <c r="E316" s="163"/>
      <c r="F316" s="419"/>
    </row>
    <row r="317" spans="1:6" s="235" customFormat="1">
      <c r="A317" s="265"/>
      <c r="B317" s="240" t="s">
        <v>649</v>
      </c>
      <c r="C317" s="162"/>
      <c r="D317" s="419"/>
      <c r="E317" s="163"/>
      <c r="F317" s="419"/>
    </row>
    <row r="318" spans="1:6" s="235" customFormat="1">
      <c r="A318" s="265"/>
      <c r="B318" s="240" t="s">
        <v>659</v>
      </c>
      <c r="C318" s="162" t="s">
        <v>3</v>
      </c>
      <c r="D318" s="419">
        <v>2</v>
      </c>
      <c r="E318" s="163"/>
      <c r="F318" s="419">
        <f>E318*D318</f>
        <v>0</v>
      </c>
    </row>
    <row r="319" spans="1:6" s="235" customFormat="1">
      <c r="A319" s="265"/>
      <c r="B319" s="240"/>
      <c r="C319" s="162"/>
      <c r="D319" s="419"/>
      <c r="E319" s="163"/>
      <c r="F319" s="419"/>
    </row>
    <row r="320" spans="1:6" s="235" customFormat="1">
      <c r="A320" s="265"/>
      <c r="B320" s="266" t="s">
        <v>633</v>
      </c>
      <c r="C320" s="162"/>
      <c r="D320" s="419"/>
      <c r="E320" s="163"/>
      <c r="F320" s="419"/>
    </row>
    <row r="321" spans="1:6" s="235" customFormat="1">
      <c r="A321" s="265"/>
      <c r="B321" s="240" t="s">
        <v>634</v>
      </c>
      <c r="C321" s="162"/>
      <c r="D321" s="419"/>
      <c r="E321" s="163"/>
      <c r="F321" s="419"/>
    </row>
    <row r="322" spans="1:6" s="235" customFormat="1">
      <c r="A322" s="265"/>
      <c r="B322" s="240" t="s">
        <v>1041</v>
      </c>
      <c r="C322" s="162"/>
      <c r="D322" s="419"/>
      <c r="E322" s="163"/>
      <c r="F322" s="419"/>
    </row>
    <row r="323" spans="1:6" s="235" customFormat="1">
      <c r="A323" s="265"/>
      <c r="B323" s="240" t="s">
        <v>1114</v>
      </c>
      <c r="C323" s="397"/>
      <c r="D323" s="419"/>
      <c r="E323" s="163"/>
      <c r="F323" s="419"/>
    </row>
    <row r="324" spans="1:6" s="235" customFormat="1">
      <c r="A324" s="265"/>
      <c r="B324" s="240" t="s">
        <v>638</v>
      </c>
      <c r="C324" s="398"/>
      <c r="D324" s="419"/>
      <c r="E324" s="163"/>
      <c r="F324" s="419"/>
    </row>
    <row r="325" spans="1:6" s="235" customFormat="1">
      <c r="A325" s="265"/>
      <c r="B325" s="240" t="s">
        <v>639</v>
      </c>
      <c r="C325" s="398"/>
      <c r="D325" s="419"/>
      <c r="E325" s="163"/>
      <c r="F325" s="419"/>
    </row>
    <row r="326" spans="1:6" s="235" customFormat="1">
      <c r="A326" s="265"/>
      <c r="B326" s="240" t="s">
        <v>660</v>
      </c>
      <c r="C326" s="398"/>
      <c r="D326" s="419"/>
      <c r="E326" s="163"/>
      <c r="F326" s="419"/>
    </row>
    <row r="327" spans="1:6" s="235" customFormat="1">
      <c r="A327" s="265"/>
      <c r="B327" s="240" t="s">
        <v>1042</v>
      </c>
      <c r="C327" s="398"/>
      <c r="D327" s="419"/>
      <c r="E327" s="163"/>
      <c r="F327" s="419"/>
    </row>
    <row r="328" spans="1:6" s="235" customFormat="1">
      <c r="A328" s="265"/>
      <c r="B328" s="240" t="s">
        <v>643</v>
      </c>
      <c r="C328" s="398"/>
      <c r="D328" s="422"/>
      <c r="E328" s="259"/>
      <c r="F328" s="419"/>
    </row>
    <row r="329" spans="1:6" s="235" customFormat="1">
      <c r="A329" s="265"/>
      <c r="B329" s="240" t="s">
        <v>644</v>
      </c>
      <c r="C329" s="398"/>
      <c r="D329" s="419"/>
      <c r="E329" s="163"/>
      <c r="F329" s="419"/>
    </row>
    <row r="330" spans="1:6" s="235" customFormat="1">
      <c r="A330" s="265"/>
      <c r="B330" s="240" t="s">
        <v>661</v>
      </c>
      <c r="C330" s="398"/>
      <c r="D330" s="419"/>
      <c r="E330" s="163"/>
      <c r="F330" s="419"/>
    </row>
    <row r="331" spans="1:6" s="235" customFormat="1">
      <c r="A331" s="265"/>
      <c r="B331" s="240" t="s">
        <v>1113</v>
      </c>
      <c r="C331" s="398"/>
      <c r="D331" s="419"/>
      <c r="E331" s="163"/>
      <c r="F331" s="419"/>
    </row>
    <row r="332" spans="1:6" s="235" customFormat="1">
      <c r="A332" s="265"/>
      <c r="B332" s="240" t="s">
        <v>645</v>
      </c>
      <c r="C332" s="162"/>
      <c r="D332" s="419"/>
      <c r="E332" s="163"/>
      <c r="F332" s="419"/>
    </row>
    <row r="333" spans="1:6" s="235" customFormat="1">
      <c r="A333" s="265"/>
      <c r="B333" s="240" t="s">
        <v>646</v>
      </c>
      <c r="C333" s="162"/>
      <c r="D333" s="419"/>
      <c r="E333" s="163"/>
      <c r="F333" s="419"/>
    </row>
    <row r="334" spans="1:6" s="235" customFormat="1">
      <c r="A334" s="265"/>
      <c r="B334" s="240" t="s">
        <v>1043</v>
      </c>
      <c r="C334" s="162"/>
      <c r="D334" s="419"/>
      <c r="E334" s="163"/>
      <c r="F334" s="419"/>
    </row>
    <row r="335" spans="1:6" s="235" customFormat="1">
      <c r="A335" s="265"/>
      <c r="B335" s="240" t="s">
        <v>657</v>
      </c>
      <c r="C335" s="162"/>
      <c r="D335" s="419"/>
      <c r="E335" s="163"/>
      <c r="F335" s="419"/>
    </row>
    <row r="336" spans="1:6" s="235" customFormat="1">
      <c r="A336" s="265"/>
      <c r="B336" s="240" t="s">
        <v>658</v>
      </c>
      <c r="C336" s="162"/>
      <c r="D336" s="419"/>
      <c r="E336" s="163"/>
      <c r="F336" s="419"/>
    </row>
    <row r="337" spans="1:6" s="235" customFormat="1">
      <c r="A337" s="265"/>
      <c r="B337" s="240" t="s">
        <v>649</v>
      </c>
      <c r="C337" s="162"/>
      <c r="D337" s="419"/>
      <c r="E337" s="163"/>
      <c r="F337" s="419"/>
    </row>
    <row r="338" spans="1:6" s="235" customFormat="1">
      <c r="A338" s="265"/>
      <c r="B338" s="240" t="s">
        <v>659</v>
      </c>
      <c r="C338" s="162" t="s">
        <v>3</v>
      </c>
      <c r="D338" s="419">
        <v>1</v>
      </c>
      <c r="E338" s="163"/>
      <c r="F338" s="419">
        <f>E338*D338</f>
        <v>0</v>
      </c>
    </row>
    <row r="339" spans="1:6" s="235" customFormat="1">
      <c r="A339" s="265"/>
      <c r="B339" s="240"/>
      <c r="C339" s="162"/>
      <c r="D339" s="419"/>
      <c r="E339" s="163"/>
      <c r="F339" s="419"/>
    </row>
    <row r="340" spans="1:6" s="235" customFormat="1">
      <c r="A340" s="249" t="s">
        <v>304</v>
      </c>
      <c r="B340" s="240" t="s">
        <v>662</v>
      </c>
      <c r="C340" s="162"/>
      <c r="D340" s="419"/>
      <c r="E340" s="163"/>
      <c r="F340" s="419"/>
    </row>
    <row r="341" spans="1:6" s="235" customFormat="1" ht="63.75">
      <c r="A341" s="265"/>
      <c r="B341" s="240" t="s">
        <v>663</v>
      </c>
      <c r="C341" s="162"/>
      <c r="D341" s="419"/>
      <c r="E341" s="163"/>
      <c r="F341" s="419"/>
    </row>
    <row r="342" spans="1:6" s="235" customFormat="1">
      <c r="A342" s="265"/>
      <c r="B342" s="240"/>
      <c r="C342" s="162"/>
      <c r="D342" s="419"/>
      <c r="E342" s="163"/>
      <c r="F342" s="419"/>
    </row>
    <row r="343" spans="1:6" s="235" customFormat="1">
      <c r="A343" s="265"/>
      <c r="B343" s="266" t="s">
        <v>664</v>
      </c>
      <c r="C343" s="162"/>
      <c r="D343" s="419"/>
      <c r="E343" s="163"/>
      <c r="F343" s="419"/>
    </row>
    <row r="344" spans="1:6" s="235" customFormat="1">
      <c r="A344" s="265"/>
      <c r="B344" s="240" t="s">
        <v>665</v>
      </c>
      <c r="C344" s="162"/>
      <c r="D344" s="419"/>
      <c r="E344" s="163"/>
      <c r="F344" s="419"/>
    </row>
    <row r="345" spans="1:6" s="235" customFormat="1">
      <c r="A345" s="265"/>
      <c r="B345" s="240" t="s">
        <v>1044</v>
      </c>
      <c r="C345" s="162"/>
      <c r="D345" s="419"/>
      <c r="E345" s="163"/>
      <c r="F345" s="419"/>
    </row>
    <row r="346" spans="1:6" s="235" customFormat="1">
      <c r="A346" s="265"/>
      <c r="B346" s="240" t="s">
        <v>1045</v>
      </c>
      <c r="C346" s="162"/>
      <c r="D346" s="419"/>
      <c r="E346" s="163"/>
      <c r="F346" s="419"/>
    </row>
    <row r="347" spans="1:6" s="235" customFormat="1">
      <c r="A347" s="265"/>
      <c r="B347" s="240" t="s">
        <v>666</v>
      </c>
      <c r="C347" s="162"/>
      <c r="D347" s="419"/>
      <c r="E347" s="163"/>
      <c r="F347" s="419"/>
    </row>
    <row r="348" spans="1:6" s="235" customFormat="1">
      <c r="A348" s="265"/>
      <c r="B348" s="240" t="s">
        <v>667</v>
      </c>
      <c r="C348" s="162"/>
      <c r="D348" s="419"/>
      <c r="E348" s="163"/>
      <c r="F348" s="419"/>
    </row>
    <row r="349" spans="1:6" s="235" customFormat="1">
      <c r="A349" s="265"/>
      <c r="B349" s="240" t="s">
        <v>1046</v>
      </c>
      <c r="C349" s="162"/>
      <c r="D349" s="419"/>
      <c r="E349" s="163"/>
      <c r="F349" s="419"/>
    </row>
    <row r="350" spans="1:6" s="235" customFormat="1">
      <c r="A350" s="265"/>
      <c r="B350" s="240" t="s">
        <v>668</v>
      </c>
      <c r="C350" s="162"/>
      <c r="D350" s="419"/>
      <c r="E350" s="163"/>
      <c r="F350" s="419"/>
    </row>
    <row r="351" spans="1:6" s="235" customFormat="1">
      <c r="A351" s="265"/>
      <c r="B351" s="240" t="s">
        <v>669</v>
      </c>
      <c r="C351" s="162"/>
      <c r="D351" s="419"/>
      <c r="E351" s="163"/>
      <c r="F351" s="419"/>
    </row>
    <row r="352" spans="1:6" s="235" customFormat="1">
      <c r="A352" s="265"/>
      <c r="B352" s="240" t="s">
        <v>670</v>
      </c>
      <c r="C352" s="162"/>
      <c r="D352" s="419"/>
      <c r="E352" s="163"/>
      <c r="F352" s="419"/>
    </row>
    <row r="353" spans="1:6" s="235" customFormat="1">
      <c r="A353" s="265"/>
      <c r="B353" s="240" t="s">
        <v>650</v>
      </c>
      <c r="C353" s="162" t="s">
        <v>3</v>
      </c>
      <c r="D353" s="419">
        <v>1</v>
      </c>
      <c r="E353" s="163"/>
      <c r="F353" s="419">
        <f>E353*D353</f>
        <v>0</v>
      </c>
    </row>
    <row r="354" spans="1:6" s="235" customFormat="1">
      <c r="A354" s="265"/>
      <c r="B354" s="240"/>
      <c r="C354" s="162"/>
      <c r="D354" s="419"/>
      <c r="E354" s="163"/>
      <c r="F354" s="419"/>
    </row>
    <row r="355" spans="1:6" s="235" customFormat="1">
      <c r="A355" s="265"/>
      <c r="B355" s="266" t="s">
        <v>664</v>
      </c>
      <c r="C355" s="162"/>
      <c r="D355" s="419"/>
      <c r="E355" s="163"/>
      <c r="F355" s="419"/>
    </row>
    <row r="356" spans="1:6" s="235" customFormat="1">
      <c r="A356" s="265"/>
      <c r="B356" s="240" t="s">
        <v>665</v>
      </c>
      <c r="C356" s="162"/>
      <c r="D356" s="419"/>
      <c r="E356" s="163"/>
      <c r="F356" s="419"/>
    </row>
    <row r="357" spans="1:6" s="235" customFormat="1">
      <c r="A357" s="265"/>
      <c r="B357" s="240" t="s">
        <v>1047</v>
      </c>
      <c r="C357" s="162"/>
      <c r="D357" s="419"/>
      <c r="E357" s="163"/>
      <c r="F357" s="419"/>
    </row>
    <row r="358" spans="1:6" s="235" customFormat="1">
      <c r="A358" s="265"/>
      <c r="B358" s="240" t="s">
        <v>1048</v>
      </c>
      <c r="C358" s="162"/>
      <c r="D358" s="419"/>
      <c r="E358" s="163"/>
      <c r="F358" s="419"/>
    </row>
    <row r="359" spans="1:6" s="235" customFormat="1">
      <c r="A359" s="265"/>
      <c r="B359" s="240" t="s">
        <v>666</v>
      </c>
      <c r="C359" s="162"/>
      <c r="D359" s="419"/>
      <c r="E359" s="163"/>
      <c r="F359" s="419"/>
    </row>
    <row r="360" spans="1:6" s="235" customFormat="1">
      <c r="A360" s="265"/>
      <c r="B360" s="240" t="s">
        <v>671</v>
      </c>
      <c r="C360" s="162"/>
      <c r="D360" s="419"/>
      <c r="E360" s="163"/>
      <c r="F360" s="419"/>
    </row>
    <row r="361" spans="1:6" s="235" customFormat="1">
      <c r="A361" s="265"/>
      <c r="B361" s="240" t="s">
        <v>1046</v>
      </c>
      <c r="C361" s="162"/>
      <c r="D361" s="422"/>
      <c r="E361" s="259"/>
      <c r="F361" s="422"/>
    </row>
    <row r="362" spans="1:6" s="235" customFormat="1">
      <c r="A362" s="265"/>
      <c r="B362" s="240" t="s">
        <v>668</v>
      </c>
      <c r="C362" s="162"/>
      <c r="D362" s="419"/>
      <c r="E362" s="163"/>
      <c r="F362" s="419"/>
    </row>
    <row r="363" spans="1:6" s="235" customFormat="1">
      <c r="A363" s="265"/>
      <c r="B363" s="240" t="s">
        <v>669</v>
      </c>
      <c r="C363" s="162"/>
      <c r="D363" s="419"/>
      <c r="E363" s="163"/>
      <c r="F363" s="419"/>
    </row>
    <row r="364" spans="1:6" s="235" customFormat="1">
      <c r="A364" s="265"/>
      <c r="B364" s="240" t="s">
        <v>670</v>
      </c>
      <c r="C364" s="162"/>
      <c r="D364" s="419"/>
      <c r="E364" s="163"/>
      <c r="F364" s="419"/>
    </row>
    <row r="365" spans="1:6" s="235" customFormat="1">
      <c r="A365" s="265"/>
      <c r="B365" s="240" t="s">
        <v>650</v>
      </c>
      <c r="C365" s="162" t="s">
        <v>3</v>
      </c>
      <c r="D365" s="419">
        <v>1</v>
      </c>
      <c r="E365" s="163"/>
      <c r="F365" s="419">
        <f>E365*D365</f>
        <v>0</v>
      </c>
    </row>
    <row r="366" spans="1:6" s="235" customFormat="1">
      <c r="A366" s="265"/>
      <c r="B366" s="240"/>
      <c r="C366" s="162"/>
      <c r="D366" s="419"/>
      <c r="E366" s="163"/>
      <c r="F366" s="419"/>
    </row>
    <row r="367" spans="1:6" s="235" customFormat="1">
      <c r="A367" s="265"/>
      <c r="B367" s="266" t="s">
        <v>664</v>
      </c>
      <c r="C367" s="162"/>
      <c r="D367" s="419"/>
      <c r="E367" s="163"/>
      <c r="F367" s="419"/>
    </row>
    <row r="368" spans="1:6" s="235" customFormat="1">
      <c r="A368" s="265"/>
      <c r="B368" s="240" t="s">
        <v>665</v>
      </c>
      <c r="C368" s="162"/>
      <c r="D368" s="419"/>
      <c r="E368" s="163"/>
      <c r="F368" s="419"/>
    </row>
    <row r="369" spans="1:6" s="235" customFormat="1">
      <c r="A369" s="265"/>
      <c r="B369" s="240" t="s">
        <v>1049</v>
      </c>
      <c r="C369" s="162"/>
      <c r="D369" s="419"/>
      <c r="E369" s="163"/>
      <c r="F369" s="419"/>
    </row>
    <row r="370" spans="1:6" s="235" customFormat="1">
      <c r="A370" s="265"/>
      <c r="B370" s="240" t="s">
        <v>1050</v>
      </c>
      <c r="C370" s="162"/>
      <c r="D370" s="419"/>
      <c r="E370" s="163"/>
      <c r="F370" s="419"/>
    </row>
    <row r="371" spans="1:6" s="235" customFormat="1">
      <c r="A371" s="265"/>
      <c r="B371" s="240" t="s">
        <v>672</v>
      </c>
      <c r="C371" s="162"/>
      <c r="D371" s="419"/>
      <c r="E371" s="163"/>
      <c r="F371" s="419"/>
    </row>
    <row r="372" spans="1:6" s="235" customFormat="1">
      <c r="A372" s="265"/>
      <c r="B372" s="240" t="s">
        <v>673</v>
      </c>
      <c r="C372" s="162"/>
      <c r="D372" s="419"/>
      <c r="E372" s="163"/>
      <c r="F372" s="419"/>
    </row>
    <row r="373" spans="1:6" s="235" customFormat="1">
      <c r="A373" s="265"/>
      <c r="B373" s="240" t="s">
        <v>1051</v>
      </c>
      <c r="C373" s="162"/>
      <c r="D373" s="419"/>
      <c r="E373" s="163"/>
      <c r="F373" s="419"/>
    </row>
    <row r="374" spans="1:6" s="235" customFormat="1">
      <c r="A374" s="265"/>
      <c r="B374" s="240" t="s">
        <v>668</v>
      </c>
      <c r="C374" s="162"/>
      <c r="D374" s="419"/>
      <c r="E374" s="163"/>
      <c r="F374" s="419"/>
    </row>
    <row r="375" spans="1:6" s="235" customFormat="1">
      <c r="A375" s="265"/>
      <c r="B375" s="240" t="s">
        <v>669</v>
      </c>
      <c r="C375" s="162"/>
      <c r="D375" s="419"/>
      <c r="E375" s="163"/>
      <c r="F375" s="419"/>
    </row>
    <row r="376" spans="1:6" s="235" customFormat="1">
      <c r="A376" s="265"/>
      <c r="B376" s="240" t="s">
        <v>670</v>
      </c>
      <c r="C376" s="162"/>
      <c r="D376" s="419"/>
      <c r="E376" s="163"/>
      <c r="F376" s="419"/>
    </row>
    <row r="377" spans="1:6" s="235" customFormat="1">
      <c r="A377" s="265"/>
      <c r="B377" s="240" t="s">
        <v>650</v>
      </c>
      <c r="C377" s="162" t="s">
        <v>3</v>
      </c>
      <c r="D377" s="419">
        <v>5</v>
      </c>
      <c r="E377" s="163"/>
      <c r="F377" s="419">
        <f>E377*D377</f>
        <v>0</v>
      </c>
    </row>
    <row r="378" spans="1:6" s="235" customFormat="1">
      <c r="A378" s="265"/>
      <c r="B378" s="240"/>
      <c r="C378" s="162"/>
      <c r="D378" s="419"/>
      <c r="E378" s="163"/>
      <c r="F378" s="419"/>
    </row>
    <row r="379" spans="1:6" s="235" customFormat="1">
      <c r="A379" s="265"/>
      <c r="B379" s="266" t="s">
        <v>664</v>
      </c>
      <c r="C379" s="162"/>
      <c r="D379" s="419"/>
      <c r="E379" s="163"/>
      <c r="F379" s="419"/>
    </row>
    <row r="380" spans="1:6" s="235" customFormat="1">
      <c r="A380" s="265"/>
      <c r="B380" s="240" t="s">
        <v>665</v>
      </c>
      <c r="C380" s="162"/>
      <c r="D380" s="419"/>
      <c r="E380" s="163"/>
      <c r="F380" s="419"/>
    </row>
    <row r="381" spans="1:6" s="235" customFormat="1">
      <c r="A381" s="265"/>
      <c r="B381" s="240" t="s">
        <v>1052</v>
      </c>
      <c r="C381" s="162"/>
      <c r="D381" s="419"/>
      <c r="E381" s="163"/>
      <c r="F381" s="419"/>
    </row>
    <row r="382" spans="1:6" s="235" customFormat="1">
      <c r="A382" s="265"/>
      <c r="B382" s="240" t="s">
        <v>1053</v>
      </c>
      <c r="C382" s="162"/>
      <c r="D382" s="419"/>
      <c r="E382" s="163"/>
      <c r="F382" s="419"/>
    </row>
    <row r="383" spans="1:6" s="235" customFormat="1">
      <c r="A383" s="265"/>
      <c r="B383" s="240" t="s">
        <v>674</v>
      </c>
      <c r="C383" s="162"/>
      <c r="D383" s="419"/>
      <c r="E383" s="163"/>
      <c r="F383" s="419"/>
    </row>
    <row r="384" spans="1:6" s="235" customFormat="1">
      <c r="A384" s="265"/>
      <c r="B384" s="240" t="s">
        <v>675</v>
      </c>
      <c r="C384" s="162"/>
      <c r="D384" s="419"/>
      <c r="E384" s="163"/>
      <c r="F384" s="419"/>
    </row>
    <row r="385" spans="1:6" s="235" customFormat="1">
      <c r="A385" s="265"/>
      <c r="B385" s="240" t="s">
        <v>1051</v>
      </c>
      <c r="C385" s="162"/>
      <c r="D385" s="419"/>
      <c r="E385" s="163"/>
      <c r="F385" s="419"/>
    </row>
    <row r="386" spans="1:6" s="235" customFormat="1">
      <c r="A386" s="265"/>
      <c r="B386" s="240" t="s">
        <v>668</v>
      </c>
      <c r="C386" s="162"/>
      <c r="D386" s="419"/>
      <c r="E386" s="163"/>
      <c r="F386" s="419"/>
    </row>
    <row r="387" spans="1:6" s="235" customFormat="1">
      <c r="A387" s="265"/>
      <c r="B387" s="240" t="s">
        <v>676</v>
      </c>
      <c r="C387" s="162"/>
      <c r="D387" s="419"/>
      <c r="E387" s="163"/>
      <c r="F387" s="419"/>
    </row>
    <row r="388" spans="1:6" s="235" customFormat="1">
      <c r="A388" s="265"/>
      <c r="B388" s="240" t="s">
        <v>677</v>
      </c>
      <c r="C388" s="162"/>
      <c r="D388" s="419"/>
      <c r="E388" s="163"/>
      <c r="F388" s="419"/>
    </row>
    <row r="389" spans="1:6" s="235" customFormat="1">
      <c r="A389" s="265"/>
      <c r="B389" s="240" t="s">
        <v>650</v>
      </c>
      <c r="C389" s="162" t="s">
        <v>3</v>
      </c>
      <c r="D389" s="419">
        <v>7</v>
      </c>
      <c r="E389" s="163"/>
      <c r="F389" s="419">
        <f>E389*D389</f>
        <v>0</v>
      </c>
    </row>
    <row r="390" spans="1:6" s="235" customFormat="1">
      <c r="A390" s="265"/>
      <c r="B390" s="240"/>
      <c r="C390" s="162"/>
      <c r="D390" s="419"/>
      <c r="E390" s="163"/>
      <c r="F390" s="419"/>
    </row>
    <row r="391" spans="1:6" s="235" customFormat="1" ht="25.5">
      <c r="A391" s="249" t="s">
        <v>309</v>
      </c>
      <c r="B391" s="240" t="s">
        <v>678</v>
      </c>
      <c r="C391" s="162" t="s">
        <v>3</v>
      </c>
      <c r="D391" s="419">
        <v>12</v>
      </c>
      <c r="E391" s="163"/>
      <c r="F391" s="419">
        <f>E391*D391</f>
        <v>0</v>
      </c>
    </row>
    <row r="392" spans="1:6" s="235" customFormat="1">
      <c r="A392" s="265"/>
      <c r="B392" s="240"/>
      <c r="C392" s="162"/>
      <c r="D392" s="419"/>
      <c r="E392" s="163"/>
      <c r="F392" s="419"/>
    </row>
    <row r="393" spans="1:6" s="235" customFormat="1" ht="38.25">
      <c r="A393" s="249" t="s">
        <v>339</v>
      </c>
      <c r="B393" s="240" t="s">
        <v>679</v>
      </c>
      <c r="C393" s="162"/>
      <c r="D393" s="419"/>
      <c r="E393" s="163"/>
      <c r="F393" s="419"/>
    </row>
    <row r="394" spans="1:6" s="235" customFormat="1">
      <c r="A394" s="265"/>
      <c r="B394" s="240" t="s">
        <v>680</v>
      </c>
      <c r="C394" s="162" t="s">
        <v>3</v>
      </c>
      <c r="D394" s="419">
        <v>7</v>
      </c>
      <c r="E394" s="163"/>
      <c r="F394" s="419">
        <f>E394*D394</f>
        <v>0</v>
      </c>
    </row>
    <row r="395" spans="1:6" s="235" customFormat="1">
      <c r="A395" s="265"/>
      <c r="B395" s="240" t="s">
        <v>681</v>
      </c>
      <c r="C395" s="162" t="s">
        <v>3</v>
      </c>
      <c r="D395" s="419">
        <v>2</v>
      </c>
      <c r="E395" s="163"/>
      <c r="F395" s="419">
        <f>E395*D395</f>
        <v>0</v>
      </c>
    </row>
    <row r="396" spans="1:6" s="235" customFormat="1">
      <c r="A396" s="265"/>
      <c r="B396" s="240" t="s">
        <v>682</v>
      </c>
      <c r="C396" s="162" t="s">
        <v>3</v>
      </c>
      <c r="D396" s="419">
        <v>1</v>
      </c>
      <c r="E396" s="163"/>
      <c r="F396" s="419">
        <f>E396*D396</f>
        <v>0</v>
      </c>
    </row>
    <row r="397" spans="1:6" s="235" customFormat="1">
      <c r="A397" s="265"/>
      <c r="B397" s="240"/>
      <c r="C397" s="162"/>
      <c r="D397" s="419"/>
      <c r="E397" s="163"/>
      <c r="F397" s="419"/>
    </row>
    <row r="398" spans="1:6" s="235" customFormat="1">
      <c r="A398" s="249" t="s">
        <v>342</v>
      </c>
      <c r="B398" s="240" t="s">
        <v>683</v>
      </c>
      <c r="C398" s="162" t="s">
        <v>684</v>
      </c>
      <c r="D398" s="419">
        <v>7</v>
      </c>
      <c r="E398" s="163"/>
      <c r="F398" s="419">
        <f>E398*D398</f>
        <v>0</v>
      </c>
    </row>
    <row r="399" spans="1:6" s="235" customFormat="1">
      <c r="A399" s="265"/>
      <c r="B399" s="240"/>
      <c r="C399" s="162"/>
      <c r="D399" s="419"/>
      <c r="E399" s="163"/>
      <c r="F399" s="419"/>
    </row>
    <row r="400" spans="1:6" s="236" customFormat="1" ht="25.5">
      <c r="A400" s="249" t="s">
        <v>318</v>
      </c>
      <c r="B400" s="240" t="s">
        <v>685</v>
      </c>
      <c r="C400" s="162" t="s">
        <v>499</v>
      </c>
      <c r="D400" s="419">
        <v>4</v>
      </c>
      <c r="E400" s="163"/>
      <c r="F400" s="419">
        <f>E400*D400</f>
        <v>0</v>
      </c>
    </row>
    <row r="401" spans="1:6" s="236" customFormat="1">
      <c r="A401" s="249"/>
      <c r="B401" s="233"/>
      <c r="C401" s="162"/>
      <c r="D401" s="419"/>
      <c r="E401" s="163"/>
      <c r="F401" s="419"/>
    </row>
    <row r="402" spans="1:6" s="236" customFormat="1" ht="191.25">
      <c r="A402" s="249" t="s">
        <v>320</v>
      </c>
      <c r="B402" s="164" t="s">
        <v>1054</v>
      </c>
      <c r="C402" s="162"/>
      <c r="D402" s="419"/>
      <c r="E402" s="163"/>
      <c r="F402" s="419"/>
    </row>
    <row r="403" spans="1:6" s="236" customFormat="1">
      <c r="A403" s="249"/>
      <c r="B403" s="263" t="s">
        <v>686</v>
      </c>
      <c r="C403" s="267" t="s">
        <v>19</v>
      </c>
      <c r="D403" s="424">
        <v>30</v>
      </c>
      <c r="E403" s="163"/>
      <c r="F403" s="419">
        <f t="shared" ref="F403:F408" si="2">E403*D403</f>
        <v>0</v>
      </c>
    </row>
    <row r="404" spans="1:6" s="236" customFormat="1">
      <c r="A404" s="249"/>
      <c r="B404" s="263" t="s">
        <v>687</v>
      </c>
      <c r="C404" s="267" t="s">
        <v>19</v>
      </c>
      <c r="D404" s="424">
        <v>95</v>
      </c>
      <c r="E404" s="163"/>
      <c r="F404" s="419">
        <f t="shared" si="2"/>
        <v>0</v>
      </c>
    </row>
    <row r="405" spans="1:6" s="236" customFormat="1">
      <c r="A405" s="249"/>
      <c r="B405" s="263" t="s">
        <v>688</v>
      </c>
      <c r="C405" s="267" t="s">
        <v>19</v>
      </c>
      <c r="D405" s="424">
        <v>32</v>
      </c>
      <c r="E405" s="163"/>
      <c r="F405" s="419">
        <f t="shared" si="2"/>
        <v>0</v>
      </c>
    </row>
    <row r="406" spans="1:6" s="236" customFormat="1">
      <c r="A406" s="249"/>
      <c r="B406" s="263" t="s">
        <v>689</v>
      </c>
      <c r="C406" s="267" t="s">
        <v>19</v>
      </c>
      <c r="D406" s="424">
        <v>80</v>
      </c>
      <c r="E406" s="163"/>
      <c r="F406" s="419">
        <f t="shared" si="2"/>
        <v>0</v>
      </c>
    </row>
    <row r="407" spans="1:6" s="236" customFormat="1">
      <c r="A407" s="249"/>
      <c r="B407" s="263" t="s">
        <v>690</v>
      </c>
      <c r="C407" s="267" t="s">
        <v>19</v>
      </c>
      <c r="D407" s="424">
        <v>15</v>
      </c>
      <c r="E407" s="163"/>
      <c r="F407" s="419">
        <f t="shared" si="2"/>
        <v>0</v>
      </c>
    </row>
    <row r="408" spans="1:6" s="236" customFormat="1">
      <c r="A408" s="249"/>
      <c r="B408" s="263" t="s">
        <v>691</v>
      </c>
      <c r="C408" s="267" t="s">
        <v>19</v>
      </c>
      <c r="D408" s="424">
        <v>2</v>
      </c>
      <c r="E408" s="163"/>
      <c r="F408" s="419">
        <f t="shared" si="2"/>
        <v>0</v>
      </c>
    </row>
    <row r="409" spans="1:6" s="236" customFormat="1">
      <c r="A409" s="249"/>
      <c r="B409" s="263"/>
      <c r="C409" s="267"/>
      <c r="D409" s="424"/>
      <c r="E409" s="163"/>
      <c r="F409" s="419"/>
    </row>
    <row r="410" spans="1:6" s="236" customFormat="1" ht="102">
      <c r="A410" s="249" t="s">
        <v>321</v>
      </c>
      <c r="B410" s="240" t="s">
        <v>1055</v>
      </c>
      <c r="C410" s="162" t="s">
        <v>19</v>
      </c>
      <c r="D410" s="419">
        <v>100</v>
      </c>
      <c r="E410" s="163"/>
      <c r="F410" s="419">
        <f>E410*D410</f>
        <v>0</v>
      </c>
    </row>
    <row r="411" spans="1:6" s="236" customFormat="1">
      <c r="A411" s="249"/>
      <c r="B411" s="233"/>
      <c r="C411" s="162"/>
      <c r="D411" s="419"/>
      <c r="E411" s="163"/>
      <c r="F411" s="419"/>
    </row>
    <row r="412" spans="1:6" s="236" customFormat="1" ht="38.25">
      <c r="A412" s="249" t="s">
        <v>349</v>
      </c>
      <c r="B412" s="164" t="s">
        <v>1056</v>
      </c>
      <c r="C412" s="238" t="s">
        <v>19</v>
      </c>
      <c r="D412" s="419">
        <v>20</v>
      </c>
      <c r="E412" s="163"/>
      <c r="F412" s="419">
        <f>E412*D412</f>
        <v>0</v>
      </c>
    </row>
    <row r="413" spans="1:6" s="236" customFormat="1">
      <c r="A413" s="249"/>
      <c r="B413" s="164"/>
      <c r="C413" s="238"/>
      <c r="D413" s="419"/>
      <c r="E413" s="163"/>
      <c r="F413" s="419"/>
    </row>
    <row r="414" spans="1:6" s="236" customFormat="1" ht="76.5">
      <c r="A414" s="249" t="s">
        <v>353</v>
      </c>
      <c r="B414" s="164" t="s">
        <v>1057</v>
      </c>
      <c r="C414" s="238" t="s">
        <v>3</v>
      </c>
      <c r="D414" s="419">
        <v>2</v>
      </c>
      <c r="E414" s="163"/>
      <c r="F414" s="419">
        <f>E414*D414</f>
        <v>0</v>
      </c>
    </row>
    <row r="415" spans="1:6" s="236" customFormat="1">
      <c r="A415" s="249"/>
      <c r="B415" s="164"/>
      <c r="C415" s="238"/>
      <c r="D415" s="419"/>
      <c r="E415" s="163"/>
      <c r="F415" s="419"/>
    </row>
    <row r="416" spans="1:6" s="236" customFormat="1" ht="51">
      <c r="A416" s="249" t="s">
        <v>355</v>
      </c>
      <c r="B416" s="164" t="s">
        <v>692</v>
      </c>
      <c r="C416" s="260" t="s">
        <v>693</v>
      </c>
      <c r="D416" s="425"/>
      <c r="E416" s="163"/>
      <c r="F416" s="419"/>
    </row>
    <row r="417" spans="1:6" s="236" customFormat="1">
      <c r="A417" s="249"/>
      <c r="B417" s="164" t="s">
        <v>694</v>
      </c>
      <c r="C417" s="238" t="s">
        <v>19</v>
      </c>
      <c r="D417" s="419">
        <v>30</v>
      </c>
      <c r="E417" s="163"/>
      <c r="F417" s="419">
        <f>E417*D417</f>
        <v>0</v>
      </c>
    </row>
    <row r="418" spans="1:6" s="236" customFormat="1">
      <c r="A418" s="249"/>
      <c r="B418" s="164" t="s">
        <v>695</v>
      </c>
      <c r="C418" s="238" t="s">
        <v>19</v>
      </c>
      <c r="D418" s="419">
        <v>120</v>
      </c>
      <c r="E418" s="163"/>
      <c r="F418" s="419">
        <f>E418*D418</f>
        <v>0</v>
      </c>
    </row>
    <row r="419" spans="1:6" s="236" customFormat="1">
      <c r="A419" s="249"/>
      <c r="B419" s="164"/>
      <c r="C419" s="238"/>
      <c r="D419" s="419"/>
      <c r="E419" s="163"/>
      <c r="F419" s="419"/>
    </row>
    <row r="420" spans="1:6" s="236" customFormat="1" ht="51">
      <c r="A420" s="249" t="s">
        <v>359</v>
      </c>
      <c r="B420" s="164" t="s">
        <v>696</v>
      </c>
      <c r="C420" s="238" t="s">
        <v>499</v>
      </c>
      <c r="D420" s="419">
        <v>1</v>
      </c>
      <c r="E420" s="163"/>
      <c r="F420" s="419">
        <f>E420*D420</f>
        <v>0</v>
      </c>
    </row>
    <row r="421" spans="1:6" s="236" customFormat="1">
      <c r="A421" s="249"/>
      <c r="B421" s="164"/>
      <c r="C421" s="238"/>
      <c r="D421" s="419"/>
      <c r="E421" s="163"/>
      <c r="F421" s="419"/>
    </row>
    <row r="422" spans="1:6" s="236" customFormat="1">
      <c r="A422" s="249" t="s">
        <v>363</v>
      </c>
      <c r="B422" s="164" t="s">
        <v>697</v>
      </c>
      <c r="C422" s="238" t="s">
        <v>19</v>
      </c>
      <c r="D422" s="419">
        <v>300</v>
      </c>
      <c r="E422" s="163"/>
      <c r="F422" s="419">
        <f>E422*D422</f>
        <v>0</v>
      </c>
    </row>
    <row r="423" spans="1:6" s="236" customFormat="1">
      <c r="A423" s="249"/>
      <c r="B423" s="233"/>
      <c r="C423" s="162"/>
      <c r="D423" s="419"/>
      <c r="E423" s="163"/>
      <c r="F423" s="419"/>
    </row>
    <row r="424" spans="1:6" s="236" customFormat="1" ht="76.5">
      <c r="A424" s="249" t="s">
        <v>431</v>
      </c>
      <c r="B424" s="164" t="s">
        <v>698</v>
      </c>
      <c r="C424" s="162" t="s">
        <v>499</v>
      </c>
      <c r="D424" s="419">
        <v>4</v>
      </c>
      <c r="E424" s="163"/>
      <c r="F424" s="419">
        <f>E424*D424</f>
        <v>0</v>
      </c>
    </row>
    <row r="425" spans="1:6" s="236" customFormat="1">
      <c r="A425" s="249"/>
      <c r="B425" s="233"/>
      <c r="C425" s="162"/>
      <c r="D425" s="419"/>
      <c r="E425" s="163"/>
      <c r="F425" s="419"/>
    </row>
    <row r="426" spans="1:6" s="236" customFormat="1" ht="51">
      <c r="A426" s="249" t="s">
        <v>433</v>
      </c>
      <c r="B426" s="263" t="s">
        <v>699</v>
      </c>
      <c r="C426" s="162" t="s">
        <v>499</v>
      </c>
      <c r="D426" s="419">
        <v>4</v>
      </c>
      <c r="E426" s="163"/>
      <c r="F426" s="419">
        <f>E426*D426</f>
        <v>0</v>
      </c>
    </row>
    <row r="427" spans="1:6" s="236" customFormat="1">
      <c r="A427" s="249"/>
      <c r="B427" s="233"/>
      <c r="C427" s="162"/>
      <c r="D427" s="419"/>
      <c r="E427" s="163"/>
      <c r="F427" s="419"/>
    </row>
    <row r="428" spans="1:6" s="236" customFormat="1" ht="63.75">
      <c r="A428" s="249" t="s">
        <v>437</v>
      </c>
      <c r="B428" s="164" t="s">
        <v>1058</v>
      </c>
      <c r="C428" s="162" t="s">
        <v>499</v>
      </c>
      <c r="D428" s="419">
        <v>4</v>
      </c>
      <c r="E428" s="163"/>
      <c r="F428" s="419">
        <f>E428*D428</f>
        <v>0</v>
      </c>
    </row>
    <row r="429" spans="1:6" s="236" customFormat="1">
      <c r="A429" s="249"/>
      <c r="B429" s="233"/>
      <c r="C429" s="162"/>
      <c r="D429" s="419"/>
      <c r="E429" s="163"/>
      <c r="F429" s="419"/>
    </row>
    <row r="430" spans="1:6" s="236" customFormat="1">
      <c r="A430" s="249"/>
      <c r="B430" s="233"/>
      <c r="C430" s="162"/>
      <c r="D430" s="419"/>
      <c r="E430" s="163"/>
      <c r="F430" s="419"/>
    </row>
    <row r="431" spans="1:6" s="236" customFormat="1">
      <c r="A431" s="243" t="s">
        <v>627</v>
      </c>
      <c r="B431" s="160" t="s">
        <v>628</v>
      </c>
      <c r="C431" s="251"/>
      <c r="D431" s="245"/>
      <c r="E431" s="246" t="s">
        <v>530</v>
      </c>
      <c r="F431" s="434">
        <f>SUM(F264:F428)</f>
        <v>0</v>
      </c>
    </row>
    <row r="432" spans="1:6" s="236" customFormat="1">
      <c r="A432" s="156"/>
      <c r="B432" s="164"/>
      <c r="C432" s="234"/>
      <c r="D432" s="255"/>
      <c r="E432" s="256"/>
      <c r="F432" s="435"/>
    </row>
    <row r="433" spans="1:6" s="236" customFormat="1">
      <c r="A433" s="249"/>
      <c r="B433" s="233"/>
      <c r="C433" s="162"/>
      <c r="D433" s="419"/>
      <c r="E433" s="163"/>
      <c r="F433" s="419"/>
    </row>
    <row r="434" spans="1:6" s="236" customFormat="1">
      <c r="A434" s="249"/>
      <c r="B434" s="233"/>
      <c r="C434" s="162"/>
      <c r="D434" s="419"/>
      <c r="E434" s="163"/>
      <c r="F434" s="419"/>
    </row>
    <row r="435" spans="1:6" s="236" customFormat="1">
      <c r="A435" s="243" t="s">
        <v>700</v>
      </c>
      <c r="B435" s="160" t="s">
        <v>701</v>
      </c>
      <c r="C435" s="264"/>
      <c r="D435" s="423"/>
      <c r="E435" s="160"/>
      <c r="F435" s="423"/>
    </row>
    <row r="436" spans="1:6" s="236" customFormat="1">
      <c r="A436" s="249"/>
      <c r="B436" s="240"/>
      <c r="C436" s="162"/>
      <c r="D436" s="419"/>
      <c r="E436" s="163"/>
      <c r="F436" s="419"/>
    </row>
    <row r="437" spans="1:6" s="236" customFormat="1">
      <c r="A437" s="249"/>
      <c r="B437" s="253" t="s">
        <v>533</v>
      </c>
      <c r="C437" s="162"/>
      <c r="D437" s="419"/>
      <c r="E437" s="163"/>
      <c r="F437" s="419"/>
    </row>
    <row r="438" spans="1:6" s="236" customFormat="1">
      <c r="A438" s="249"/>
      <c r="B438" s="233"/>
      <c r="C438" s="162"/>
      <c r="D438" s="419"/>
      <c r="E438" s="163"/>
      <c r="F438" s="419"/>
    </row>
    <row r="439" spans="1:6" s="236" customFormat="1" ht="63.75">
      <c r="A439" s="249" t="s">
        <v>300</v>
      </c>
      <c r="B439" s="240" t="s">
        <v>1059</v>
      </c>
      <c r="C439" s="162" t="s">
        <v>499</v>
      </c>
      <c r="D439" s="419">
        <v>1</v>
      </c>
      <c r="E439" s="163"/>
      <c r="F439" s="419">
        <f>E439*D439</f>
        <v>0</v>
      </c>
    </row>
    <row r="440" spans="1:6" s="236" customFormat="1">
      <c r="A440" s="249"/>
      <c r="B440" s="233"/>
      <c r="C440" s="162"/>
      <c r="D440" s="419"/>
      <c r="E440" s="163"/>
      <c r="F440" s="419"/>
    </row>
    <row r="441" spans="1:6" s="236" customFormat="1" ht="25.5">
      <c r="A441" s="249" t="s">
        <v>304</v>
      </c>
      <c r="B441" s="240" t="s">
        <v>702</v>
      </c>
      <c r="C441" s="162"/>
      <c r="D441" s="419"/>
      <c r="E441" s="163"/>
      <c r="F441" s="419"/>
    </row>
    <row r="442" spans="1:6" s="236" customFormat="1" ht="25.5">
      <c r="A442" s="249"/>
      <c r="B442" s="240" t="s">
        <v>1060</v>
      </c>
      <c r="C442" s="162"/>
      <c r="D442" s="419"/>
      <c r="E442" s="163"/>
      <c r="F442" s="419"/>
    </row>
    <row r="443" spans="1:6" s="236" customFormat="1" ht="25.5">
      <c r="A443" s="249"/>
      <c r="B443" s="240" t="s">
        <v>1061</v>
      </c>
      <c r="C443" s="162"/>
      <c r="D443" s="419"/>
      <c r="E443" s="163"/>
      <c r="F443" s="419"/>
    </row>
    <row r="444" spans="1:6" s="236" customFormat="1" ht="25.5">
      <c r="A444" s="249"/>
      <c r="B444" s="240" t="s">
        <v>1062</v>
      </c>
      <c r="C444" s="162"/>
      <c r="D444" s="419"/>
      <c r="E444" s="163"/>
      <c r="F444" s="419"/>
    </row>
    <row r="445" spans="1:6" s="236" customFormat="1" ht="25.5">
      <c r="A445" s="249"/>
      <c r="B445" s="240" t="s">
        <v>1063</v>
      </c>
      <c r="C445" s="162"/>
      <c r="D445" s="419"/>
      <c r="E445" s="163"/>
      <c r="F445" s="419"/>
    </row>
    <row r="446" spans="1:6" s="236" customFormat="1">
      <c r="A446" s="249"/>
      <c r="B446" s="240" t="s">
        <v>703</v>
      </c>
      <c r="C446" s="162"/>
      <c r="D446" s="419"/>
      <c r="E446" s="163"/>
      <c r="F446" s="419"/>
    </row>
    <row r="447" spans="1:6" s="236" customFormat="1">
      <c r="A447" s="249"/>
      <c r="B447" s="240" t="s">
        <v>1064</v>
      </c>
      <c r="C447" s="162"/>
      <c r="D447" s="419"/>
      <c r="E447" s="163"/>
      <c r="F447" s="419"/>
    </row>
    <row r="448" spans="1:6" s="236" customFormat="1">
      <c r="A448" s="249"/>
      <c r="B448" s="240" t="s">
        <v>1065</v>
      </c>
      <c r="C448" s="162"/>
      <c r="D448" s="419"/>
      <c r="E448" s="163"/>
      <c r="F448" s="419"/>
    </row>
    <row r="449" spans="1:6" s="236" customFormat="1">
      <c r="A449" s="249"/>
      <c r="B449" s="240" t="s">
        <v>704</v>
      </c>
      <c r="C449" s="162"/>
      <c r="D449" s="419"/>
      <c r="E449" s="163"/>
      <c r="F449" s="419"/>
    </row>
    <row r="450" spans="1:6" s="236" customFormat="1">
      <c r="A450" s="249"/>
      <c r="B450" s="240" t="s">
        <v>705</v>
      </c>
      <c r="C450" s="162"/>
      <c r="D450" s="419"/>
      <c r="E450" s="163"/>
      <c r="F450" s="419"/>
    </row>
    <row r="451" spans="1:6" s="236" customFormat="1">
      <c r="A451" s="249"/>
      <c r="B451" s="240" t="s">
        <v>1066</v>
      </c>
      <c r="C451" s="162"/>
      <c r="D451" s="419"/>
      <c r="E451" s="163"/>
      <c r="F451" s="419"/>
    </row>
    <row r="452" spans="1:6" s="236" customFormat="1">
      <c r="A452" s="249"/>
      <c r="B452" s="240" t="s">
        <v>706</v>
      </c>
      <c r="C452" s="162"/>
      <c r="D452" s="419"/>
      <c r="E452" s="163"/>
      <c r="F452" s="419"/>
    </row>
    <row r="453" spans="1:6" s="236" customFormat="1">
      <c r="A453" s="249"/>
      <c r="B453" s="240" t="s">
        <v>707</v>
      </c>
      <c r="C453" s="162"/>
      <c r="D453" s="419"/>
      <c r="E453" s="163"/>
      <c r="F453" s="419"/>
    </row>
    <row r="454" spans="1:6" s="236" customFormat="1">
      <c r="A454" s="249"/>
      <c r="B454" s="240" t="s">
        <v>708</v>
      </c>
      <c r="C454" s="162"/>
      <c r="D454" s="419"/>
      <c r="E454" s="163"/>
      <c r="F454" s="419"/>
    </row>
    <row r="455" spans="1:6" s="236" customFormat="1">
      <c r="A455" s="249"/>
      <c r="B455" s="240" t="s">
        <v>709</v>
      </c>
      <c r="C455" s="162"/>
      <c r="D455" s="419"/>
      <c r="E455" s="163"/>
      <c r="F455" s="419"/>
    </row>
    <row r="456" spans="1:6" s="236" customFormat="1">
      <c r="A456" s="249"/>
      <c r="B456" s="240" t="s">
        <v>710</v>
      </c>
      <c r="C456" s="162"/>
      <c r="D456" s="419"/>
      <c r="E456" s="163"/>
      <c r="F456" s="419"/>
    </row>
    <row r="457" spans="1:6" s="236" customFormat="1">
      <c r="A457" s="249"/>
      <c r="B457" s="240" t="s">
        <v>1067</v>
      </c>
      <c r="C457" s="162"/>
      <c r="D457" s="419"/>
      <c r="E457" s="163"/>
      <c r="F457" s="419"/>
    </row>
    <row r="458" spans="1:6" s="236" customFormat="1">
      <c r="A458" s="249"/>
      <c r="B458" s="240" t="s">
        <v>711</v>
      </c>
      <c r="C458" s="162"/>
      <c r="D458" s="419"/>
      <c r="E458" s="163"/>
      <c r="F458" s="419"/>
    </row>
    <row r="459" spans="1:6" s="236" customFormat="1">
      <c r="A459" s="249"/>
      <c r="B459" s="240" t="s">
        <v>712</v>
      </c>
      <c r="C459" s="162"/>
      <c r="D459" s="422"/>
      <c r="E459" s="259"/>
      <c r="F459" s="422"/>
    </row>
    <row r="460" spans="1:6" s="236" customFormat="1">
      <c r="A460" s="249"/>
      <c r="B460" s="240" t="s">
        <v>1068</v>
      </c>
      <c r="C460" s="162"/>
      <c r="D460" s="419"/>
      <c r="E460" s="163"/>
      <c r="F460" s="419"/>
    </row>
    <row r="461" spans="1:6" s="236" customFormat="1">
      <c r="A461" s="249"/>
      <c r="B461" s="240" t="s">
        <v>713</v>
      </c>
      <c r="C461" s="162"/>
      <c r="D461" s="419"/>
      <c r="E461" s="163"/>
      <c r="F461" s="419"/>
    </row>
    <row r="462" spans="1:6" s="236" customFormat="1" ht="25.5">
      <c r="A462" s="249"/>
      <c r="B462" s="240" t="s">
        <v>714</v>
      </c>
      <c r="C462" s="162" t="s">
        <v>410</v>
      </c>
      <c r="D462" s="419">
        <v>7</v>
      </c>
      <c r="E462" s="163"/>
      <c r="F462" s="419">
        <f>E462*D462</f>
        <v>0</v>
      </c>
    </row>
    <row r="463" spans="1:6" s="236" customFormat="1">
      <c r="A463" s="249"/>
      <c r="B463" s="240"/>
      <c r="C463" s="162"/>
      <c r="D463" s="419"/>
      <c r="E463" s="163"/>
      <c r="F463" s="419"/>
    </row>
    <row r="464" spans="1:6" s="236" customFormat="1" ht="25.5">
      <c r="A464" s="249" t="s">
        <v>309</v>
      </c>
      <c r="B464" s="240" t="s">
        <v>715</v>
      </c>
      <c r="C464" s="162"/>
      <c r="D464" s="419"/>
      <c r="E464" s="163"/>
      <c r="F464" s="419"/>
    </row>
    <row r="465" spans="1:6" s="236" customFormat="1" ht="25.5">
      <c r="A465" s="249"/>
      <c r="B465" s="240" t="s">
        <v>1069</v>
      </c>
      <c r="C465" s="162"/>
      <c r="D465" s="419"/>
      <c r="E465" s="163"/>
      <c r="F465" s="419"/>
    </row>
    <row r="466" spans="1:6" s="236" customFormat="1" ht="25.5">
      <c r="A466" s="249"/>
      <c r="B466" s="240" t="s">
        <v>1061</v>
      </c>
      <c r="C466" s="162"/>
      <c r="D466" s="419"/>
      <c r="E466" s="163"/>
      <c r="F466" s="419"/>
    </row>
    <row r="467" spans="1:6" s="236" customFormat="1" ht="25.5">
      <c r="A467" s="249"/>
      <c r="B467" s="240" t="s">
        <v>1062</v>
      </c>
      <c r="C467" s="162"/>
      <c r="D467" s="419"/>
      <c r="E467" s="163"/>
      <c r="F467" s="419"/>
    </row>
    <row r="468" spans="1:6" s="236" customFormat="1" ht="25.5">
      <c r="A468" s="249"/>
      <c r="B468" s="240" t="s">
        <v>1063</v>
      </c>
      <c r="C468" s="162"/>
      <c r="D468" s="419"/>
      <c r="E468" s="163"/>
      <c r="F468" s="419"/>
    </row>
    <row r="469" spans="1:6" s="236" customFormat="1">
      <c r="A469" s="249"/>
      <c r="B469" s="240" t="s">
        <v>716</v>
      </c>
      <c r="C469" s="162"/>
      <c r="D469" s="419"/>
      <c r="E469" s="163"/>
      <c r="F469" s="419"/>
    </row>
    <row r="470" spans="1:6" s="236" customFormat="1">
      <c r="A470" s="249"/>
      <c r="B470" s="240" t="s">
        <v>1064</v>
      </c>
      <c r="C470" s="162"/>
      <c r="D470" s="419"/>
      <c r="E470" s="163"/>
      <c r="F470" s="419"/>
    </row>
    <row r="471" spans="1:6" s="236" customFormat="1">
      <c r="A471" s="249"/>
      <c r="B471" s="240" t="s">
        <v>1065</v>
      </c>
      <c r="C471" s="162"/>
      <c r="D471" s="419"/>
      <c r="E471" s="163"/>
      <c r="F471" s="419"/>
    </row>
    <row r="472" spans="1:6" s="236" customFormat="1">
      <c r="A472" s="249"/>
      <c r="B472" s="240" t="s">
        <v>704</v>
      </c>
      <c r="C472" s="162"/>
      <c r="D472" s="419"/>
      <c r="E472" s="163"/>
      <c r="F472" s="419"/>
    </row>
    <row r="473" spans="1:6" s="236" customFormat="1">
      <c r="A473" s="249"/>
      <c r="B473" s="240" t="s">
        <v>705</v>
      </c>
      <c r="C473" s="162"/>
      <c r="D473" s="419"/>
      <c r="E473" s="163"/>
      <c r="F473" s="419"/>
    </row>
    <row r="474" spans="1:6" s="236" customFormat="1">
      <c r="A474" s="249"/>
      <c r="B474" s="240" t="s">
        <v>1066</v>
      </c>
      <c r="C474" s="162"/>
      <c r="D474" s="419"/>
      <c r="E474" s="163"/>
      <c r="F474" s="419"/>
    </row>
    <row r="475" spans="1:6" s="236" customFormat="1">
      <c r="A475" s="249"/>
      <c r="B475" s="240" t="s">
        <v>706</v>
      </c>
      <c r="C475" s="162"/>
      <c r="D475" s="419"/>
      <c r="E475" s="163"/>
      <c r="F475" s="419"/>
    </row>
    <row r="476" spans="1:6" s="236" customFormat="1">
      <c r="A476" s="249"/>
      <c r="B476" s="240" t="s">
        <v>707</v>
      </c>
      <c r="C476" s="162"/>
      <c r="D476" s="419"/>
      <c r="E476" s="163"/>
      <c r="F476" s="419"/>
    </row>
    <row r="477" spans="1:6" s="236" customFormat="1">
      <c r="A477" s="249"/>
      <c r="B477" s="240" t="s">
        <v>717</v>
      </c>
      <c r="C477" s="162"/>
      <c r="D477" s="419"/>
      <c r="E477" s="163"/>
      <c r="F477" s="419"/>
    </row>
    <row r="478" spans="1:6" s="236" customFormat="1">
      <c r="A478" s="249"/>
      <c r="B478" s="240" t="s">
        <v>709</v>
      </c>
      <c r="C478" s="162"/>
      <c r="D478" s="419"/>
      <c r="E478" s="163"/>
      <c r="F478" s="419"/>
    </row>
    <row r="479" spans="1:6" s="236" customFormat="1">
      <c r="A479" s="249"/>
      <c r="B479" s="240" t="s">
        <v>710</v>
      </c>
      <c r="C479" s="162"/>
      <c r="D479" s="419"/>
      <c r="E479" s="163"/>
      <c r="F479" s="419"/>
    </row>
    <row r="480" spans="1:6" s="236" customFormat="1">
      <c r="A480" s="249"/>
      <c r="B480" s="240" t="s">
        <v>1067</v>
      </c>
      <c r="C480" s="162"/>
      <c r="D480" s="419"/>
      <c r="E480" s="163"/>
      <c r="F480" s="419"/>
    </row>
    <row r="481" spans="1:6" s="236" customFormat="1">
      <c r="A481" s="249"/>
      <c r="B481" s="240" t="s">
        <v>711</v>
      </c>
      <c r="C481" s="162"/>
      <c r="D481" s="419"/>
      <c r="E481" s="163"/>
      <c r="F481" s="419"/>
    </row>
    <row r="482" spans="1:6" s="236" customFormat="1">
      <c r="A482" s="249"/>
      <c r="B482" s="240" t="s">
        <v>712</v>
      </c>
      <c r="C482" s="162"/>
      <c r="D482" s="419"/>
      <c r="E482" s="163"/>
      <c r="F482" s="419"/>
    </row>
    <row r="483" spans="1:6" s="236" customFormat="1">
      <c r="A483" s="249"/>
      <c r="B483" s="240" t="s">
        <v>1068</v>
      </c>
      <c r="C483" s="162"/>
      <c r="D483" s="419"/>
      <c r="E483" s="163"/>
      <c r="F483" s="419"/>
    </row>
    <row r="484" spans="1:6" s="236" customFormat="1">
      <c r="A484" s="249"/>
      <c r="B484" s="240" t="s">
        <v>713</v>
      </c>
      <c r="C484" s="162"/>
      <c r="D484" s="419"/>
      <c r="E484" s="163"/>
      <c r="F484" s="419"/>
    </row>
    <row r="485" spans="1:6" s="236" customFormat="1" ht="25.5">
      <c r="A485" s="249"/>
      <c r="B485" s="240" t="s">
        <v>714</v>
      </c>
      <c r="C485" s="162" t="s">
        <v>410</v>
      </c>
      <c r="D485" s="419">
        <v>1</v>
      </c>
      <c r="E485" s="163"/>
      <c r="F485" s="419">
        <f>E485*D485</f>
        <v>0</v>
      </c>
    </row>
    <row r="486" spans="1:6" s="236" customFormat="1">
      <c r="A486" s="249"/>
      <c r="B486" s="240"/>
      <c r="C486" s="162"/>
      <c r="D486" s="419"/>
      <c r="E486" s="163"/>
      <c r="F486" s="419"/>
    </row>
    <row r="487" spans="1:6" s="236" customFormat="1">
      <c r="A487" s="249" t="s">
        <v>339</v>
      </c>
      <c r="B487" s="240" t="s">
        <v>718</v>
      </c>
      <c r="C487" s="162" t="s">
        <v>499</v>
      </c>
      <c r="D487" s="419">
        <v>8</v>
      </c>
      <c r="E487" s="163"/>
      <c r="F487" s="419">
        <f>E487*D487</f>
        <v>0</v>
      </c>
    </row>
    <row r="488" spans="1:6" s="236" customFormat="1">
      <c r="A488" s="249"/>
      <c r="B488" s="240"/>
      <c r="C488" s="162"/>
      <c r="D488" s="419"/>
      <c r="E488" s="163"/>
      <c r="F488" s="419"/>
    </row>
    <row r="489" spans="1:6" s="236" customFormat="1">
      <c r="A489" s="249" t="s">
        <v>318</v>
      </c>
      <c r="B489" s="240" t="s">
        <v>719</v>
      </c>
      <c r="C489" s="162" t="s">
        <v>499</v>
      </c>
      <c r="D489" s="419">
        <v>8</v>
      </c>
      <c r="E489" s="163"/>
      <c r="F489" s="419">
        <f>E489*D489</f>
        <v>0</v>
      </c>
    </row>
    <row r="490" spans="1:6" s="236" customFormat="1">
      <c r="A490" s="249"/>
      <c r="B490" s="240" t="s">
        <v>720</v>
      </c>
      <c r="C490" s="162"/>
      <c r="D490" s="419"/>
      <c r="E490" s="163"/>
      <c r="F490" s="419"/>
    </row>
    <row r="491" spans="1:6" s="236" customFormat="1">
      <c r="A491" s="249"/>
      <c r="B491" s="240" t="s">
        <v>721</v>
      </c>
      <c r="C491" s="162"/>
      <c r="D491" s="419"/>
      <c r="E491" s="163"/>
      <c r="F491" s="419"/>
    </row>
    <row r="492" spans="1:6" s="236" customFormat="1">
      <c r="A492" s="249"/>
      <c r="B492" s="240" t="s">
        <v>722</v>
      </c>
      <c r="C492" s="162"/>
      <c r="D492" s="419"/>
      <c r="E492" s="163"/>
      <c r="F492" s="419"/>
    </row>
    <row r="493" spans="1:6" s="236" customFormat="1">
      <c r="A493" s="249"/>
      <c r="B493" s="240" t="s">
        <v>723</v>
      </c>
      <c r="C493" s="162"/>
      <c r="D493" s="419"/>
      <c r="E493" s="163"/>
      <c r="F493" s="419"/>
    </row>
    <row r="494" spans="1:6" s="236" customFormat="1">
      <c r="A494" s="249"/>
      <c r="B494" s="240" t="s">
        <v>724</v>
      </c>
      <c r="C494" s="162"/>
      <c r="D494" s="419"/>
      <c r="E494" s="163"/>
      <c r="F494" s="419"/>
    </row>
    <row r="495" spans="1:6" s="236" customFormat="1">
      <c r="A495" s="249"/>
      <c r="B495" s="240"/>
      <c r="C495" s="162"/>
      <c r="D495" s="419"/>
      <c r="E495" s="163"/>
      <c r="F495" s="419"/>
    </row>
    <row r="496" spans="1:6" s="236" customFormat="1">
      <c r="A496" s="249" t="s">
        <v>320</v>
      </c>
      <c r="B496" s="240" t="s">
        <v>725</v>
      </c>
      <c r="C496" s="162" t="s">
        <v>19</v>
      </c>
      <c r="D496" s="419">
        <v>20</v>
      </c>
      <c r="E496" s="163"/>
      <c r="F496" s="419">
        <f>E496*D496</f>
        <v>0</v>
      </c>
    </row>
    <row r="497" spans="1:6" s="236" customFormat="1">
      <c r="A497" s="249"/>
      <c r="B497" s="240"/>
      <c r="C497" s="162"/>
      <c r="D497" s="419"/>
      <c r="E497" s="163"/>
      <c r="F497" s="419"/>
    </row>
    <row r="498" spans="1:6" s="236" customFormat="1">
      <c r="A498" s="249" t="s">
        <v>321</v>
      </c>
      <c r="B498" s="240" t="s">
        <v>726</v>
      </c>
      <c r="C498" s="162" t="s">
        <v>3</v>
      </c>
      <c r="D498" s="419">
        <v>8</v>
      </c>
      <c r="E498" s="163"/>
      <c r="F498" s="419">
        <f>E498*D498</f>
        <v>0</v>
      </c>
    </row>
    <row r="499" spans="1:6" s="236" customFormat="1">
      <c r="A499" s="249"/>
      <c r="B499" s="233"/>
      <c r="C499" s="162"/>
      <c r="D499" s="419"/>
      <c r="E499" s="163"/>
      <c r="F499" s="419"/>
    </row>
    <row r="500" spans="1:6" s="236" customFormat="1" ht="25.5">
      <c r="A500" s="249" t="s">
        <v>349</v>
      </c>
      <c r="B500" s="240" t="s">
        <v>727</v>
      </c>
      <c r="C500" s="162" t="s">
        <v>3</v>
      </c>
      <c r="D500" s="419">
        <v>35</v>
      </c>
      <c r="E500" s="163"/>
      <c r="F500" s="419">
        <f>E500*D500</f>
        <v>0</v>
      </c>
    </row>
    <row r="501" spans="1:6" s="236" customFormat="1">
      <c r="A501" s="249"/>
      <c r="B501" s="240"/>
      <c r="C501" s="162"/>
      <c r="D501" s="419"/>
      <c r="E501" s="163"/>
      <c r="F501" s="419"/>
    </row>
    <row r="502" spans="1:6" s="236" customFormat="1" ht="38.25">
      <c r="A502" s="249" t="s">
        <v>353</v>
      </c>
      <c r="B502" s="240" t="s">
        <v>728</v>
      </c>
      <c r="C502" s="162" t="s">
        <v>3</v>
      </c>
      <c r="D502" s="419">
        <v>35</v>
      </c>
      <c r="E502" s="163"/>
      <c r="F502" s="419">
        <f>E502*D502</f>
        <v>0</v>
      </c>
    </row>
    <row r="503" spans="1:6" s="236" customFormat="1">
      <c r="A503" s="249"/>
      <c r="B503" s="240"/>
      <c r="C503" s="162"/>
      <c r="D503" s="419"/>
      <c r="E503" s="163"/>
      <c r="F503" s="419"/>
    </row>
    <row r="504" spans="1:6" s="236" customFormat="1" ht="25.5">
      <c r="A504" s="249" t="s">
        <v>355</v>
      </c>
      <c r="B504" s="240" t="s">
        <v>776</v>
      </c>
      <c r="C504" s="162" t="s">
        <v>3</v>
      </c>
      <c r="D504" s="419">
        <v>8</v>
      </c>
      <c r="E504" s="163"/>
      <c r="F504" s="419">
        <f>E504*D504</f>
        <v>0</v>
      </c>
    </row>
    <row r="505" spans="1:6" s="236" customFormat="1">
      <c r="A505" s="249"/>
      <c r="B505" s="240"/>
      <c r="C505" s="162"/>
      <c r="D505" s="419"/>
      <c r="E505" s="163"/>
      <c r="F505" s="419"/>
    </row>
    <row r="506" spans="1:6" s="236" customFormat="1" ht="229.5">
      <c r="A506" s="249" t="s">
        <v>359</v>
      </c>
      <c r="B506" s="240" t="s">
        <v>729</v>
      </c>
      <c r="C506" s="162" t="s">
        <v>3</v>
      </c>
      <c r="D506" s="419">
        <v>17</v>
      </c>
      <c r="E506" s="163"/>
      <c r="F506" s="419">
        <f>E506*D506</f>
        <v>0</v>
      </c>
    </row>
    <row r="507" spans="1:6" s="236" customFormat="1">
      <c r="A507" s="249"/>
      <c r="B507" s="240"/>
      <c r="C507" s="162"/>
      <c r="D507" s="419"/>
      <c r="E507" s="163"/>
      <c r="F507" s="419"/>
    </row>
    <row r="508" spans="1:6" s="236" customFormat="1">
      <c r="A508" s="243" t="s">
        <v>700</v>
      </c>
      <c r="B508" s="160" t="s">
        <v>701</v>
      </c>
      <c r="C508" s="251"/>
      <c r="D508" s="245"/>
      <c r="E508" s="246" t="s">
        <v>530</v>
      </c>
      <c r="F508" s="434">
        <f>SUM(F439:F506)</f>
        <v>0</v>
      </c>
    </row>
    <row r="509" spans="1:6" s="236" customFormat="1">
      <c r="A509" s="156"/>
      <c r="B509" s="164"/>
      <c r="C509" s="234"/>
      <c r="D509" s="255"/>
      <c r="E509" s="256"/>
      <c r="F509" s="310"/>
    </row>
    <row r="510" spans="1:6" s="236" customFormat="1">
      <c r="A510" s="156"/>
      <c r="B510" s="164"/>
      <c r="C510" s="234"/>
      <c r="D510" s="255"/>
      <c r="E510" s="256"/>
      <c r="F510" s="310"/>
    </row>
    <row r="511" spans="1:6" s="236" customFormat="1">
      <c r="A511" s="156"/>
      <c r="B511" s="164"/>
      <c r="C511" s="234"/>
      <c r="D511" s="255"/>
      <c r="E511" s="256"/>
      <c r="F511" s="310"/>
    </row>
    <row r="512" spans="1:6" s="236" customFormat="1">
      <c r="A512" s="243" t="s">
        <v>730</v>
      </c>
      <c r="B512" s="160" t="s">
        <v>731</v>
      </c>
      <c r="C512" s="251"/>
      <c r="D512" s="245"/>
      <c r="E512" s="246"/>
      <c r="F512" s="247"/>
    </row>
    <row r="513" spans="1:6" s="236" customFormat="1">
      <c r="A513" s="249"/>
      <c r="B513" s="240"/>
      <c r="C513" s="162"/>
      <c r="D513" s="419"/>
      <c r="E513" s="163"/>
      <c r="F513" s="419"/>
    </row>
    <row r="514" spans="1:6" s="236" customFormat="1">
      <c r="A514" s="249"/>
      <c r="B514" s="253" t="s">
        <v>533</v>
      </c>
      <c r="C514" s="162"/>
      <c r="D514" s="419"/>
      <c r="E514" s="163"/>
      <c r="F514" s="419"/>
    </row>
    <row r="515" spans="1:6" s="236" customFormat="1">
      <c r="A515" s="249"/>
      <c r="B515" s="240"/>
      <c r="C515" s="162"/>
      <c r="D515" s="419"/>
      <c r="E515" s="163"/>
      <c r="F515" s="419"/>
    </row>
    <row r="516" spans="1:6" s="236" customFormat="1" ht="63.75">
      <c r="A516" s="249" t="s">
        <v>300</v>
      </c>
      <c r="B516" s="240" t="s">
        <v>732</v>
      </c>
      <c r="C516" s="162"/>
      <c r="D516" s="419"/>
      <c r="E516" s="163"/>
      <c r="F516" s="419"/>
    </row>
    <row r="517" spans="1:6" s="236" customFormat="1">
      <c r="A517" s="249"/>
      <c r="B517" s="240"/>
      <c r="C517" s="162"/>
      <c r="D517" s="419"/>
      <c r="E517" s="163"/>
      <c r="F517" s="419"/>
    </row>
    <row r="518" spans="1:6" s="236" customFormat="1">
      <c r="A518" s="249"/>
      <c r="B518" s="266" t="s">
        <v>733</v>
      </c>
      <c r="C518" s="162"/>
      <c r="D518" s="419"/>
      <c r="E518" s="163"/>
      <c r="F518" s="419"/>
    </row>
    <row r="519" spans="1:6" s="236" customFormat="1">
      <c r="A519" s="249"/>
      <c r="B519" s="240" t="s">
        <v>734</v>
      </c>
      <c r="C519" s="162"/>
      <c r="D519" s="419"/>
      <c r="E519" s="163"/>
      <c r="F519" s="419"/>
    </row>
    <row r="520" spans="1:6" s="236" customFormat="1">
      <c r="A520" s="249"/>
      <c r="B520" s="240" t="s">
        <v>1070</v>
      </c>
      <c r="C520" s="162"/>
      <c r="D520" s="419"/>
      <c r="E520" s="163"/>
      <c r="F520" s="419"/>
    </row>
    <row r="521" spans="1:6" s="236" customFormat="1">
      <c r="A521" s="249"/>
      <c r="B521" s="240" t="s">
        <v>1071</v>
      </c>
      <c r="C521" s="162"/>
      <c r="D521" s="419"/>
      <c r="E521" s="163"/>
      <c r="F521" s="419"/>
    </row>
    <row r="522" spans="1:6" s="236" customFormat="1">
      <c r="A522" s="249"/>
      <c r="B522" s="240" t="s">
        <v>1072</v>
      </c>
      <c r="C522" s="162"/>
      <c r="D522" s="419"/>
      <c r="E522" s="163"/>
      <c r="F522" s="419"/>
    </row>
    <row r="523" spans="1:6" s="236" customFormat="1">
      <c r="A523" s="249"/>
      <c r="B523" s="240" t="s">
        <v>1073</v>
      </c>
      <c r="C523" s="162"/>
      <c r="D523" s="422"/>
      <c r="E523" s="163"/>
      <c r="F523" s="419"/>
    </row>
    <row r="524" spans="1:6" s="236" customFormat="1">
      <c r="A524" s="249"/>
      <c r="B524" s="240" t="s">
        <v>1074</v>
      </c>
      <c r="C524" s="162"/>
      <c r="D524" s="419"/>
      <c r="E524" s="163"/>
      <c r="F524" s="419"/>
    </row>
    <row r="525" spans="1:6" s="236" customFormat="1">
      <c r="A525" s="249"/>
      <c r="B525" s="240" t="s">
        <v>1075</v>
      </c>
      <c r="C525" s="162"/>
      <c r="D525" s="419"/>
      <c r="E525" s="163"/>
      <c r="F525" s="419"/>
    </row>
    <row r="526" spans="1:6" s="236" customFormat="1">
      <c r="A526" s="249"/>
      <c r="B526" s="240" t="s">
        <v>1076</v>
      </c>
      <c r="C526" s="162"/>
      <c r="D526" s="419"/>
      <c r="E526" s="163"/>
      <c r="F526" s="419"/>
    </row>
    <row r="527" spans="1:6" s="236" customFormat="1">
      <c r="A527" s="249"/>
      <c r="B527" s="240" t="s">
        <v>735</v>
      </c>
      <c r="C527" s="162"/>
      <c r="D527" s="419"/>
      <c r="E527" s="163"/>
      <c r="F527" s="419"/>
    </row>
    <row r="528" spans="1:6" s="236" customFormat="1">
      <c r="A528" s="249"/>
      <c r="B528" s="240" t="s">
        <v>1077</v>
      </c>
      <c r="C528" s="162"/>
      <c r="D528" s="419"/>
      <c r="E528" s="163"/>
      <c r="F528" s="419"/>
    </row>
    <row r="529" spans="1:6" s="236" customFormat="1" ht="25.5">
      <c r="A529" s="249"/>
      <c r="B529" s="240" t="s">
        <v>736</v>
      </c>
      <c r="C529" s="162" t="s">
        <v>3</v>
      </c>
      <c r="D529" s="419">
        <v>9</v>
      </c>
      <c r="E529" s="163"/>
      <c r="F529" s="419">
        <f>D529*E529</f>
        <v>0</v>
      </c>
    </row>
    <row r="530" spans="1:6" s="236" customFormat="1">
      <c r="A530" s="249"/>
      <c r="B530" s="240"/>
      <c r="C530" s="162"/>
      <c r="D530" s="419"/>
      <c r="E530" s="163"/>
      <c r="F530" s="419"/>
    </row>
    <row r="531" spans="1:6" s="236" customFormat="1">
      <c r="A531" s="249"/>
      <c r="B531" s="266" t="s">
        <v>733</v>
      </c>
      <c r="C531" s="162"/>
      <c r="D531" s="419"/>
      <c r="E531" s="163"/>
      <c r="F531" s="419"/>
    </row>
    <row r="532" spans="1:6" s="236" customFormat="1">
      <c r="A532" s="249"/>
      <c r="B532" s="240" t="s">
        <v>734</v>
      </c>
      <c r="C532" s="162"/>
      <c r="D532" s="419"/>
      <c r="E532" s="163"/>
      <c r="F532" s="419"/>
    </row>
    <row r="533" spans="1:6" s="236" customFormat="1">
      <c r="A533" s="249"/>
      <c r="B533" s="240" t="s">
        <v>1070</v>
      </c>
      <c r="C533" s="162"/>
      <c r="D533" s="419"/>
      <c r="E533" s="163"/>
      <c r="F533" s="419"/>
    </row>
    <row r="534" spans="1:6" s="236" customFormat="1">
      <c r="A534" s="249"/>
      <c r="B534" s="240" t="s">
        <v>1071</v>
      </c>
      <c r="C534" s="162"/>
      <c r="D534" s="419"/>
      <c r="E534" s="163"/>
      <c r="F534" s="419"/>
    </row>
    <row r="535" spans="1:6" s="236" customFormat="1">
      <c r="A535" s="249"/>
      <c r="B535" s="240" t="s">
        <v>1072</v>
      </c>
      <c r="C535" s="162"/>
      <c r="D535" s="419"/>
      <c r="E535" s="163"/>
      <c r="F535" s="419"/>
    </row>
    <row r="536" spans="1:6" s="236" customFormat="1">
      <c r="A536" s="249"/>
      <c r="B536" s="240" t="s">
        <v>1073</v>
      </c>
      <c r="C536" s="162"/>
      <c r="D536" s="419"/>
      <c r="E536" s="163"/>
      <c r="F536" s="419"/>
    </row>
    <row r="537" spans="1:6" s="236" customFormat="1">
      <c r="A537" s="249"/>
      <c r="B537" s="240" t="s">
        <v>1078</v>
      </c>
      <c r="C537" s="162"/>
      <c r="D537" s="422"/>
      <c r="E537" s="163"/>
      <c r="F537" s="419"/>
    </row>
    <row r="538" spans="1:6" s="236" customFormat="1">
      <c r="A538" s="249"/>
      <c r="B538" s="240" t="s">
        <v>1075</v>
      </c>
      <c r="C538" s="162"/>
      <c r="D538" s="419"/>
      <c r="E538" s="163"/>
      <c r="F538" s="419"/>
    </row>
    <row r="539" spans="1:6" s="236" customFormat="1">
      <c r="A539" s="249"/>
      <c r="B539" s="240" t="s">
        <v>1079</v>
      </c>
      <c r="C539" s="162"/>
      <c r="D539" s="419"/>
      <c r="E539" s="163"/>
      <c r="F539" s="419"/>
    </row>
    <row r="540" spans="1:6" s="236" customFormat="1">
      <c r="A540" s="249"/>
      <c r="B540" s="240" t="s">
        <v>737</v>
      </c>
      <c r="C540" s="162"/>
      <c r="D540" s="419"/>
      <c r="E540" s="163"/>
      <c r="F540" s="419"/>
    </row>
    <row r="541" spans="1:6" s="236" customFormat="1">
      <c r="A541" s="249"/>
      <c r="B541" s="240" t="s">
        <v>1080</v>
      </c>
      <c r="C541" s="162"/>
      <c r="D541" s="419"/>
      <c r="E541" s="163"/>
      <c r="F541" s="419"/>
    </row>
    <row r="542" spans="1:6" s="236" customFormat="1" ht="25.5">
      <c r="A542" s="249"/>
      <c r="B542" s="240" t="s">
        <v>736</v>
      </c>
      <c r="C542" s="162" t="s">
        <v>3</v>
      </c>
      <c r="D542" s="419">
        <v>1</v>
      </c>
      <c r="E542" s="163"/>
      <c r="F542" s="419">
        <f>D542*E542</f>
        <v>0</v>
      </c>
    </row>
    <row r="543" spans="1:6" s="236" customFormat="1">
      <c r="A543" s="249"/>
      <c r="B543" s="240"/>
      <c r="C543" s="162"/>
      <c r="D543" s="419"/>
      <c r="E543" s="163"/>
      <c r="F543" s="419"/>
    </row>
    <row r="544" spans="1:6" s="236" customFormat="1" ht="51">
      <c r="A544" s="249" t="s">
        <v>304</v>
      </c>
      <c r="B544" s="164" t="s">
        <v>738</v>
      </c>
      <c r="C544" s="162"/>
      <c r="D544" s="419"/>
      <c r="E544" s="163"/>
      <c r="F544" s="419"/>
    </row>
    <row r="545" spans="1:6" s="236" customFormat="1">
      <c r="A545" s="249"/>
      <c r="B545" s="164" t="s">
        <v>739</v>
      </c>
      <c r="C545" s="162"/>
      <c r="D545" s="419"/>
      <c r="E545" s="163"/>
      <c r="F545" s="419"/>
    </row>
    <row r="546" spans="1:6" s="236" customFormat="1">
      <c r="A546" s="249"/>
      <c r="B546" s="164" t="s">
        <v>740</v>
      </c>
      <c r="C546" s="162" t="s">
        <v>19</v>
      </c>
      <c r="D546" s="419">
        <v>180</v>
      </c>
      <c r="E546" s="163"/>
      <c r="F546" s="419">
        <f>D546*E546</f>
        <v>0</v>
      </c>
    </row>
    <row r="547" spans="1:6" s="236" customFormat="1">
      <c r="A547" s="249"/>
      <c r="B547" s="164" t="s">
        <v>741</v>
      </c>
      <c r="C547" s="162" t="s">
        <v>19</v>
      </c>
      <c r="D547" s="419">
        <v>20</v>
      </c>
      <c r="E547" s="163"/>
      <c r="F547" s="419">
        <f>D547*E547</f>
        <v>0</v>
      </c>
    </row>
    <row r="548" spans="1:6" s="236" customFormat="1">
      <c r="A548" s="249"/>
      <c r="B548" s="164"/>
      <c r="C548" s="162"/>
      <c r="D548" s="419"/>
      <c r="E548" s="163"/>
      <c r="F548" s="419"/>
    </row>
    <row r="549" spans="1:6" s="236" customFormat="1">
      <c r="A549" s="249"/>
      <c r="B549" s="164" t="s">
        <v>742</v>
      </c>
      <c r="C549" s="162"/>
      <c r="D549" s="419"/>
      <c r="E549" s="163"/>
      <c r="F549" s="419"/>
    </row>
    <row r="550" spans="1:6" s="236" customFormat="1">
      <c r="A550" s="249"/>
      <c r="B550" s="164" t="s">
        <v>743</v>
      </c>
      <c r="C550" s="162" t="s">
        <v>3</v>
      </c>
      <c r="D550" s="419">
        <v>24</v>
      </c>
      <c r="E550" s="163"/>
      <c r="F550" s="419">
        <f>D550*E550</f>
        <v>0</v>
      </c>
    </row>
    <row r="551" spans="1:6" s="236" customFormat="1">
      <c r="A551" s="249"/>
      <c r="B551" s="164" t="s">
        <v>744</v>
      </c>
      <c r="C551" s="162" t="s">
        <v>3</v>
      </c>
      <c r="D551" s="419">
        <v>85</v>
      </c>
      <c r="E551" s="163"/>
      <c r="F551" s="419">
        <f>D551*E551</f>
        <v>0</v>
      </c>
    </row>
    <row r="552" spans="1:6" s="236" customFormat="1">
      <c r="A552" s="249"/>
      <c r="B552" s="164" t="s">
        <v>745</v>
      </c>
      <c r="C552" s="162" t="s">
        <v>3</v>
      </c>
      <c r="D552" s="419">
        <v>8</v>
      </c>
      <c r="E552" s="163"/>
      <c r="F552" s="419">
        <f>D552*E552</f>
        <v>0</v>
      </c>
    </row>
    <row r="553" spans="1:6" s="236" customFormat="1">
      <c r="A553" s="249"/>
      <c r="B553" s="164" t="s">
        <v>746</v>
      </c>
      <c r="C553" s="162" t="s">
        <v>3</v>
      </c>
      <c r="D553" s="419">
        <v>4</v>
      </c>
      <c r="E553" s="163"/>
      <c r="F553" s="419">
        <f>D553*E553</f>
        <v>0</v>
      </c>
    </row>
    <row r="554" spans="1:6" s="236" customFormat="1">
      <c r="A554" s="249"/>
      <c r="B554" s="164"/>
      <c r="C554" s="162"/>
      <c r="D554" s="419"/>
      <c r="E554" s="163"/>
      <c r="F554" s="419"/>
    </row>
    <row r="555" spans="1:6" s="236" customFormat="1">
      <c r="A555" s="249"/>
      <c r="B555" s="164" t="s">
        <v>747</v>
      </c>
      <c r="C555" s="162"/>
      <c r="D555" s="419"/>
      <c r="E555" s="163"/>
      <c r="F555" s="419"/>
    </row>
    <row r="556" spans="1:6" s="236" customFormat="1">
      <c r="A556" s="249"/>
      <c r="B556" s="164" t="s">
        <v>740</v>
      </c>
      <c r="C556" s="162" t="s">
        <v>3</v>
      </c>
      <c r="D556" s="419">
        <v>18</v>
      </c>
      <c r="E556" s="163"/>
      <c r="F556" s="419">
        <f>D556*E556</f>
        <v>0</v>
      </c>
    </row>
    <row r="557" spans="1:6" s="236" customFormat="1">
      <c r="A557" s="249"/>
      <c r="B557" s="164" t="s">
        <v>741</v>
      </c>
      <c r="C557" s="162" t="s">
        <v>3</v>
      </c>
      <c r="D557" s="419">
        <v>2</v>
      </c>
      <c r="E557" s="163"/>
      <c r="F557" s="419">
        <f>D557*E557</f>
        <v>0</v>
      </c>
    </row>
    <row r="558" spans="1:6" s="236" customFormat="1">
      <c r="A558" s="249"/>
      <c r="B558" s="164"/>
      <c r="C558" s="162"/>
      <c r="D558" s="419"/>
      <c r="E558" s="163"/>
      <c r="F558" s="419"/>
    </row>
    <row r="559" spans="1:6" s="236" customFormat="1">
      <c r="A559" s="249"/>
      <c r="B559" s="164" t="s">
        <v>748</v>
      </c>
      <c r="C559" s="162"/>
      <c r="D559" s="419"/>
      <c r="E559" s="163"/>
      <c r="F559" s="419"/>
    </row>
    <row r="560" spans="1:6" s="236" customFormat="1">
      <c r="A560" s="249"/>
      <c r="B560" s="164" t="s">
        <v>749</v>
      </c>
      <c r="C560" s="162" t="s">
        <v>3</v>
      </c>
      <c r="D560" s="419">
        <v>18</v>
      </c>
      <c r="E560" s="163"/>
      <c r="F560" s="419">
        <f>D560*E560</f>
        <v>0</v>
      </c>
    </row>
    <row r="561" spans="1:6" s="236" customFormat="1">
      <c r="A561" s="249"/>
      <c r="B561" s="164" t="s">
        <v>750</v>
      </c>
      <c r="C561" s="162" t="s">
        <v>3</v>
      </c>
      <c r="D561" s="419">
        <v>2</v>
      </c>
      <c r="E561" s="163"/>
      <c r="F561" s="419">
        <f>D561*E561</f>
        <v>0</v>
      </c>
    </row>
    <row r="562" spans="1:6" s="236" customFormat="1">
      <c r="A562" s="249"/>
      <c r="B562" s="164"/>
      <c r="C562" s="162"/>
      <c r="D562" s="419"/>
      <c r="E562" s="163"/>
      <c r="F562" s="419"/>
    </row>
    <row r="563" spans="1:6" s="236" customFormat="1" ht="89.25">
      <c r="A563" s="249" t="s">
        <v>309</v>
      </c>
      <c r="B563" s="164" t="s">
        <v>1081</v>
      </c>
      <c r="C563" s="162"/>
      <c r="D563" s="424"/>
      <c r="E563" s="163"/>
      <c r="F563" s="419"/>
    </row>
    <row r="564" spans="1:6" s="236" customFormat="1">
      <c r="A564" s="249"/>
      <c r="B564" s="164" t="s">
        <v>751</v>
      </c>
      <c r="C564" s="162" t="s">
        <v>3</v>
      </c>
      <c r="D564" s="424">
        <v>18</v>
      </c>
      <c r="E564" s="163"/>
      <c r="F564" s="419">
        <f>D564*E564</f>
        <v>0</v>
      </c>
    </row>
    <row r="565" spans="1:6" s="236" customFormat="1">
      <c r="A565" s="249"/>
      <c r="B565" s="164" t="s">
        <v>752</v>
      </c>
      <c r="C565" s="162" t="s">
        <v>3</v>
      </c>
      <c r="D565" s="424">
        <v>2</v>
      </c>
      <c r="E565" s="163"/>
      <c r="F565" s="419">
        <f>D565*E565</f>
        <v>0</v>
      </c>
    </row>
    <row r="566" spans="1:6" s="236" customFormat="1">
      <c r="A566" s="249"/>
      <c r="B566" s="240"/>
      <c r="C566" s="162"/>
      <c r="D566" s="419"/>
      <c r="E566" s="163"/>
      <c r="F566" s="419"/>
    </row>
    <row r="567" spans="1:6" s="236" customFormat="1" ht="38.25">
      <c r="A567" s="249" t="s">
        <v>339</v>
      </c>
      <c r="B567" s="164" t="s">
        <v>753</v>
      </c>
      <c r="C567" s="162"/>
      <c r="D567" s="419"/>
      <c r="E567" s="163"/>
      <c r="F567" s="419"/>
    </row>
    <row r="568" spans="1:6" s="236" customFormat="1">
      <c r="A568" s="249"/>
      <c r="B568" s="164" t="s">
        <v>741</v>
      </c>
      <c r="C568" s="162" t="s">
        <v>3</v>
      </c>
      <c r="D568" s="419">
        <v>18</v>
      </c>
      <c r="E568" s="163"/>
      <c r="F568" s="419">
        <f>D568*E568</f>
        <v>0</v>
      </c>
    </row>
    <row r="569" spans="1:6" s="236" customFormat="1">
      <c r="A569" s="249"/>
      <c r="B569" s="164" t="s">
        <v>754</v>
      </c>
      <c r="C569" s="162" t="s">
        <v>3</v>
      </c>
      <c r="D569" s="419">
        <v>2</v>
      </c>
      <c r="E569" s="163"/>
      <c r="F569" s="419">
        <f>D569*E569</f>
        <v>0</v>
      </c>
    </row>
    <row r="570" spans="1:6" s="236" customFormat="1">
      <c r="A570" s="249"/>
      <c r="B570" s="240"/>
      <c r="C570" s="162"/>
      <c r="D570" s="419"/>
      <c r="E570" s="163"/>
      <c r="F570" s="419"/>
    </row>
    <row r="571" spans="1:6" s="236" customFormat="1" ht="102">
      <c r="A571" s="249" t="s">
        <v>342</v>
      </c>
      <c r="B571" s="164" t="s">
        <v>755</v>
      </c>
      <c r="C571" s="162"/>
      <c r="D571" s="424"/>
      <c r="E571" s="163"/>
      <c r="F571" s="419"/>
    </row>
    <row r="572" spans="1:6" s="236" customFormat="1">
      <c r="A572" s="249"/>
      <c r="B572" s="164" t="s">
        <v>756</v>
      </c>
      <c r="C572" s="162" t="s">
        <v>3</v>
      </c>
      <c r="D572" s="424">
        <v>72</v>
      </c>
      <c r="E572" s="163"/>
      <c r="F572" s="419">
        <f>D572*E572</f>
        <v>0</v>
      </c>
    </row>
    <row r="573" spans="1:6" s="236" customFormat="1">
      <c r="A573" s="249"/>
      <c r="B573" s="164" t="s">
        <v>757</v>
      </c>
      <c r="C573" s="162" t="s">
        <v>3</v>
      </c>
      <c r="D573" s="424">
        <v>8</v>
      </c>
      <c r="E573" s="163"/>
      <c r="F573" s="419">
        <f>D573*E573</f>
        <v>0</v>
      </c>
    </row>
    <row r="574" spans="1:6" s="236" customFormat="1">
      <c r="A574" s="249"/>
      <c r="B574" s="240"/>
      <c r="C574" s="162"/>
      <c r="D574" s="419"/>
      <c r="E574" s="163"/>
      <c r="F574" s="419"/>
    </row>
    <row r="575" spans="1:6" s="236" customFormat="1" ht="76.5">
      <c r="A575" s="249" t="s">
        <v>318</v>
      </c>
      <c r="B575" s="161" t="s">
        <v>1082</v>
      </c>
      <c r="C575" s="162" t="s">
        <v>758</v>
      </c>
      <c r="D575" s="419">
        <v>15</v>
      </c>
      <c r="E575" s="163"/>
      <c r="F575" s="419">
        <f>D575*E575</f>
        <v>0</v>
      </c>
    </row>
    <row r="576" spans="1:6" s="236" customFormat="1">
      <c r="A576" s="249"/>
      <c r="B576" s="240"/>
      <c r="C576" s="162"/>
      <c r="D576" s="419"/>
      <c r="E576" s="163"/>
      <c r="F576" s="419"/>
    </row>
    <row r="577" spans="1:6" s="236" customFormat="1" ht="51">
      <c r="A577" s="249" t="s">
        <v>320</v>
      </c>
      <c r="B577" s="161" t="s">
        <v>759</v>
      </c>
      <c r="C577" s="162" t="s">
        <v>499</v>
      </c>
      <c r="D577" s="419">
        <v>10</v>
      </c>
      <c r="E577" s="163"/>
      <c r="F577" s="419">
        <f>D577*E577</f>
        <v>0</v>
      </c>
    </row>
    <row r="578" spans="1:6" s="236" customFormat="1">
      <c r="A578" s="249"/>
      <c r="B578" s="240"/>
      <c r="C578" s="162"/>
      <c r="D578" s="419"/>
      <c r="E578" s="163"/>
      <c r="F578" s="419"/>
    </row>
    <row r="579" spans="1:6" s="236" customFormat="1" ht="51">
      <c r="A579" s="249" t="s">
        <v>321</v>
      </c>
      <c r="B579" s="161" t="s">
        <v>760</v>
      </c>
      <c r="C579" s="162" t="s">
        <v>499</v>
      </c>
      <c r="D579" s="419">
        <v>10</v>
      </c>
      <c r="E579" s="163"/>
      <c r="F579" s="419">
        <f>D579*E579</f>
        <v>0</v>
      </c>
    </row>
    <row r="580" spans="1:6" s="236" customFormat="1">
      <c r="A580" s="249"/>
      <c r="B580" s="240"/>
      <c r="C580" s="162"/>
      <c r="D580" s="419"/>
      <c r="E580" s="163"/>
      <c r="F580" s="419"/>
    </row>
    <row r="581" spans="1:6" s="236" customFormat="1">
      <c r="A581" s="249" t="s">
        <v>349</v>
      </c>
      <c r="B581" s="161" t="s">
        <v>761</v>
      </c>
      <c r="C581" s="162" t="s">
        <v>499</v>
      </c>
      <c r="D581" s="419">
        <v>10</v>
      </c>
      <c r="E581" s="163"/>
      <c r="F581" s="419">
        <f>D581*E581</f>
        <v>0</v>
      </c>
    </row>
    <row r="582" spans="1:6" s="236" customFormat="1">
      <c r="A582" s="249"/>
      <c r="B582" s="240"/>
      <c r="C582" s="162"/>
      <c r="D582" s="419"/>
      <c r="E582" s="163"/>
      <c r="F582" s="419"/>
    </row>
    <row r="583" spans="1:6" s="236" customFormat="1" ht="38.25">
      <c r="A583" s="249" t="s">
        <v>353</v>
      </c>
      <c r="B583" s="161" t="s">
        <v>1083</v>
      </c>
      <c r="C583" s="162" t="s">
        <v>499</v>
      </c>
      <c r="D583" s="419">
        <v>10</v>
      </c>
      <c r="E583" s="163"/>
      <c r="F583" s="419">
        <f>D583*E583</f>
        <v>0</v>
      </c>
    </row>
    <row r="584" spans="1:6" s="236" customFormat="1">
      <c r="A584" s="249"/>
      <c r="B584" s="240"/>
      <c r="C584" s="162"/>
      <c r="D584" s="419"/>
      <c r="E584" s="163"/>
      <c r="F584" s="419"/>
    </row>
    <row r="585" spans="1:6" s="236" customFormat="1">
      <c r="A585" s="249"/>
      <c r="B585" s="240"/>
      <c r="C585" s="162"/>
      <c r="D585" s="420"/>
      <c r="E585" s="163"/>
      <c r="F585" s="419"/>
    </row>
    <row r="586" spans="1:6" s="236" customFormat="1">
      <c r="A586" s="243" t="s">
        <v>730</v>
      </c>
      <c r="B586" s="160" t="s">
        <v>731</v>
      </c>
      <c r="C586" s="251"/>
      <c r="D586" s="245"/>
      <c r="E586" s="246" t="s">
        <v>530</v>
      </c>
      <c r="F586" s="247">
        <f>SUM(F516:F583)</f>
        <v>0</v>
      </c>
    </row>
    <row r="587" spans="1:6" s="236" customFormat="1">
      <c r="A587" s="156"/>
      <c r="B587" s="164"/>
      <c r="C587" s="234"/>
      <c r="D587" s="255"/>
      <c r="E587" s="256"/>
      <c r="F587" s="257"/>
    </row>
    <row r="588" spans="1:6" s="236" customFormat="1">
      <c r="A588" s="156"/>
      <c r="B588" s="164"/>
      <c r="C588" s="234"/>
      <c r="D588" s="255"/>
      <c r="E588" s="256"/>
      <c r="F588" s="257"/>
    </row>
    <row r="589" spans="1:6" s="236" customFormat="1">
      <c r="A589" s="156"/>
      <c r="B589" s="164"/>
      <c r="C589" s="234"/>
      <c r="D589" s="255"/>
      <c r="E589" s="256"/>
      <c r="F589" s="257"/>
    </row>
    <row r="590" spans="1:6" s="236" customFormat="1">
      <c r="A590" s="243" t="s">
        <v>774</v>
      </c>
      <c r="B590" s="160" t="s">
        <v>1084</v>
      </c>
      <c r="C590" s="264"/>
      <c r="D590" s="423"/>
      <c r="E590" s="160"/>
      <c r="F590" s="423"/>
    </row>
    <row r="591" spans="1:6" s="236" customFormat="1">
      <c r="A591" s="156"/>
      <c r="B591" s="164"/>
      <c r="C591" s="234"/>
      <c r="D591" s="255"/>
      <c r="E591" s="256"/>
      <c r="F591" s="257"/>
    </row>
    <row r="592" spans="1:6" s="236" customFormat="1" ht="38.25">
      <c r="A592" s="268" t="s">
        <v>300</v>
      </c>
      <c r="B592" s="269" t="s">
        <v>1085</v>
      </c>
      <c r="C592" s="270"/>
      <c r="D592" s="426"/>
      <c r="E592" s="271"/>
      <c r="F592" s="426"/>
    </row>
    <row r="593" spans="1:6" s="236" customFormat="1">
      <c r="A593" s="268"/>
      <c r="B593" s="269" t="s">
        <v>1086</v>
      </c>
      <c r="C593" s="270" t="s">
        <v>19</v>
      </c>
      <c r="D593" s="426">
        <v>70</v>
      </c>
      <c r="E593" s="271"/>
      <c r="F593" s="426">
        <f>E593*D593</f>
        <v>0</v>
      </c>
    </row>
    <row r="594" spans="1:6" s="236" customFormat="1">
      <c r="A594" s="268"/>
      <c r="B594" s="269" t="s">
        <v>1087</v>
      </c>
      <c r="C594" s="270" t="s">
        <v>19</v>
      </c>
      <c r="D594" s="426">
        <v>175</v>
      </c>
      <c r="E594" s="271"/>
      <c r="F594" s="426">
        <f t="shared" ref="F594:F603" si="3">E594*D594</f>
        <v>0</v>
      </c>
    </row>
    <row r="595" spans="1:6" s="236" customFormat="1">
      <c r="A595" s="268"/>
      <c r="B595" s="269" t="s">
        <v>1088</v>
      </c>
      <c r="C595" s="270" t="s">
        <v>19</v>
      </c>
      <c r="D595" s="426">
        <v>70</v>
      </c>
      <c r="E595" s="271"/>
      <c r="F595" s="426">
        <f t="shared" si="3"/>
        <v>0</v>
      </c>
    </row>
    <row r="596" spans="1:6" s="236" customFormat="1">
      <c r="A596" s="268"/>
      <c r="B596" s="269" t="s">
        <v>1089</v>
      </c>
      <c r="C596" s="270" t="s">
        <v>19</v>
      </c>
      <c r="D596" s="426">
        <v>70</v>
      </c>
      <c r="E596" s="271"/>
      <c r="F596" s="426">
        <f t="shared" si="3"/>
        <v>0</v>
      </c>
    </row>
    <row r="597" spans="1:6" s="236" customFormat="1">
      <c r="A597" s="268"/>
      <c r="B597" s="269"/>
      <c r="C597" s="270"/>
      <c r="D597" s="426"/>
      <c r="E597" s="271"/>
      <c r="F597" s="426"/>
    </row>
    <row r="598" spans="1:6" s="236" customFormat="1" ht="25.5">
      <c r="A598" s="268" t="s">
        <v>304</v>
      </c>
      <c r="B598" s="269" t="s">
        <v>1090</v>
      </c>
      <c r="C598" s="270"/>
      <c r="D598" s="426"/>
      <c r="E598" s="271"/>
      <c r="F598" s="426"/>
    </row>
    <row r="599" spans="1:6" s="236" customFormat="1">
      <c r="A599" s="268"/>
      <c r="B599" s="269" t="s">
        <v>1091</v>
      </c>
      <c r="C599" s="270" t="s">
        <v>19</v>
      </c>
      <c r="D599" s="426">
        <v>200</v>
      </c>
      <c r="E599" s="271"/>
      <c r="F599" s="426">
        <f t="shared" si="3"/>
        <v>0</v>
      </c>
    </row>
    <row r="600" spans="1:6" s="236" customFormat="1">
      <c r="A600" s="268"/>
      <c r="B600" s="269" t="s">
        <v>1092</v>
      </c>
      <c r="C600" s="270" t="s">
        <v>19</v>
      </c>
      <c r="D600" s="426">
        <v>100</v>
      </c>
      <c r="E600" s="271"/>
      <c r="F600" s="426">
        <f t="shared" si="3"/>
        <v>0</v>
      </c>
    </row>
    <row r="601" spans="1:6" s="236" customFormat="1">
      <c r="A601" s="268"/>
      <c r="B601" s="269" t="s">
        <v>1093</v>
      </c>
      <c r="C601" s="270" t="s">
        <v>19</v>
      </c>
      <c r="D601" s="426">
        <v>70</v>
      </c>
      <c r="E601" s="271"/>
      <c r="F601" s="426">
        <f t="shared" si="3"/>
        <v>0</v>
      </c>
    </row>
    <row r="602" spans="1:6" s="236" customFormat="1">
      <c r="A602" s="268"/>
      <c r="B602" s="269"/>
      <c r="C602" s="270"/>
      <c r="D602" s="426"/>
      <c r="E602" s="271"/>
      <c r="F602" s="426"/>
    </row>
    <row r="603" spans="1:6" s="236" customFormat="1">
      <c r="A603" s="268" t="s">
        <v>309</v>
      </c>
      <c r="B603" s="269" t="s">
        <v>1094</v>
      </c>
      <c r="C603" s="270" t="s">
        <v>3</v>
      </c>
      <c r="D603" s="426">
        <v>7</v>
      </c>
      <c r="E603" s="271"/>
      <c r="F603" s="426">
        <f t="shared" si="3"/>
        <v>0</v>
      </c>
    </row>
    <row r="604" spans="1:6" s="236" customFormat="1">
      <c r="A604" s="268"/>
      <c r="B604" s="269"/>
      <c r="C604" s="270"/>
      <c r="D604" s="426"/>
      <c r="E604" s="271"/>
      <c r="F604" s="426"/>
    </row>
    <row r="605" spans="1:6" s="236" customFormat="1" ht="25.5">
      <c r="A605" s="268" t="s">
        <v>339</v>
      </c>
      <c r="B605" s="269" t="s">
        <v>1095</v>
      </c>
      <c r="C605" s="270" t="s">
        <v>499</v>
      </c>
      <c r="D605" s="426">
        <v>1</v>
      </c>
      <c r="E605" s="271"/>
      <c r="F605" s="426">
        <f>E605*D605</f>
        <v>0</v>
      </c>
    </row>
    <row r="606" spans="1:6" s="236" customFormat="1">
      <c r="A606" s="268"/>
      <c r="B606" s="269"/>
      <c r="C606" s="270"/>
      <c r="D606" s="426"/>
      <c r="E606" s="271"/>
      <c r="F606" s="426"/>
    </row>
    <row r="607" spans="1:6" s="236" customFormat="1" ht="25.5">
      <c r="A607" s="268" t="s">
        <v>342</v>
      </c>
      <c r="B607" s="269" t="s">
        <v>1096</v>
      </c>
      <c r="C607" s="270" t="s">
        <v>499</v>
      </c>
      <c r="D607" s="426">
        <v>1</v>
      </c>
      <c r="E607" s="271"/>
      <c r="F607" s="426">
        <f>E607*D607</f>
        <v>0</v>
      </c>
    </row>
    <row r="608" spans="1:6" s="236" customFormat="1">
      <c r="A608" s="156"/>
      <c r="B608" s="164"/>
      <c r="C608" s="234"/>
      <c r="D608" s="255"/>
      <c r="E608" s="256"/>
      <c r="F608" s="257"/>
    </row>
    <row r="609" spans="1:6" s="236" customFormat="1">
      <c r="A609" s="243" t="s">
        <v>774</v>
      </c>
      <c r="B609" s="160" t="s">
        <v>1084</v>
      </c>
      <c r="C609" s="251"/>
      <c r="D609" s="245"/>
      <c r="E609" s="246" t="s">
        <v>530</v>
      </c>
      <c r="F609" s="247">
        <f>SUM(F591:F608)</f>
        <v>0</v>
      </c>
    </row>
    <row r="610" spans="1:6" s="236" customFormat="1">
      <c r="A610" s="156"/>
      <c r="B610" s="164"/>
      <c r="C610" s="234"/>
      <c r="D610" s="255"/>
      <c r="E610" s="256"/>
      <c r="F610" s="310"/>
    </row>
    <row r="611" spans="1:6" s="236" customFormat="1">
      <c r="A611" s="156"/>
      <c r="B611" s="164"/>
      <c r="C611" s="234"/>
      <c r="D611" s="255"/>
      <c r="E611" s="256"/>
      <c r="F611" s="310"/>
    </row>
    <row r="612" spans="1:6" s="236" customFormat="1">
      <c r="A612" s="156"/>
      <c r="B612" s="164"/>
      <c r="C612" s="234"/>
      <c r="D612" s="255"/>
      <c r="E612" s="256"/>
      <c r="F612" s="310"/>
    </row>
    <row r="613" spans="1:6" s="236" customFormat="1">
      <c r="A613" s="243" t="s">
        <v>1097</v>
      </c>
      <c r="B613" s="160" t="s">
        <v>762</v>
      </c>
      <c r="C613" s="264"/>
      <c r="D613" s="423"/>
      <c r="E613" s="160"/>
      <c r="F613" s="423"/>
    </row>
    <row r="614" spans="1:6" s="236" customFormat="1">
      <c r="A614" s="249"/>
      <c r="B614" s="240"/>
      <c r="C614" s="162"/>
      <c r="D614" s="419"/>
      <c r="E614" s="163"/>
      <c r="F614" s="419"/>
    </row>
    <row r="615" spans="1:6" s="236" customFormat="1" ht="38.25">
      <c r="A615" s="249" t="s">
        <v>300</v>
      </c>
      <c r="B615" s="240" t="s">
        <v>1098</v>
      </c>
      <c r="C615" s="162" t="s">
        <v>499</v>
      </c>
      <c r="D615" s="419">
        <v>2</v>
      </c>
      <c r="E615" s="163"/>
      <c r="F615" s="419">
        <f>E615*D615</f>
        <v>0</v>
      </c>
    </row>
    <row r="616" spans="1:6" s="236" customFormat="1">
      <c r="A616" s="249"/>
      <c r="B616" s="240"/>
      <c r="C616" s="162"/>
      <c r="D616" s="419"/>
      <c r="E616" s="163"/>
      <c r="F616" s="419"/>
    </row>
    <row r="617" spans="1:6" s="236" customFormat="1" ht="38.25">
      <c r="A617" s="249" t="s">
        <v>304</v>
      </c>
      <c r="B617" s="240" t="s">
        <v>1099</v>
      </c>
      <c r="C617" s="162" t="s">
        <v>499</v>
      </c>
      <c r="D617" s="419">
        <v>1</v>
      </c>
      <c r="E617" s="163"/>
      <c r="F617" s="419">
        <f>E617*D617</f>
        <v>0</v>
      </c>
    </row>
    <row r="618" spans="1:6" s="236" customFormat="1">
      <c r="A618" s="249"/>
      <c r="B618" s="240"/>
      <c r="C618" s="162"/>
      <c r="D618" s="419"/>
      <c r="E618" s="163"/>
      <c r="F618" s="419"/>
    </row>
    <row r="619" spans="1:6" s="236" customFormat="1" ht="63.75">
      <c r="A619" s="249" t="s">
        <v>309</v>
      </c>
      <c r="B619" s="240" t="s">
        <v>763</v>
      </c>
      <c r="C619" s="162" t="s">
        <v>499</v>
      </c>
      <c r="D619" s="419">
        <v>1</v>
      </c>
      <c r="E619" s="163"/>
      <c r="F619" s="419">
        <f>E619*D619</f>
        <v>0</v>
      </c>
    </row>
    <row r="620" spans="1:6" s="236" customFormat="1">
      <c r="A620" s="249"/>
      <c r="B620" s="240"/>
      <c r="C620" s="162"/>
      <c r="D620" s="419"/>
      <c r="E620" s="163"/>
      <c r="F620" s="419"/>
    </row>
    <row r="621" spans="1:6" s="236" customFormat="1" ht="38.25">
      <c r="A621" s="249" t="s">
        <v>339</v>
      </c>
      <c r="B621" s="240" t="s">
        <v>764</v>
      </c>
      <c r="C621" s="162" t="s">
        <v>499</v>
      </c>
      <c r="D621" s="419">
        <v>1</v>
      </c>
      <c r="E621" s="163"/>
      <c r="F621" s="419">
        <f>E621*D621</f>
        <v>0</v>
      </c>
    </row>
    <row r="622" spans="1:6" s="236" customFormat="1">
      <c r="A622" s="249"/>
      <c r="B622" s="240"/>
      <c r="C622" s="162"/>
      <c r="D622" s="419"/>
      <c r="E622" s="163"/>
      <c r="F622" s="419"/>
    </row>
    <row r="623" spans="1:6" s="236" customFormat="1" ht="89.25">
      <c r="A623" s="249" t="s">
        <v>342</v>
      </c>
      <c r="B623" s="240" t="s">
        <v>765</v>
      </c>
      <c r="C623" s="162" t="s">
        <v>19</v>
      </c>
      <c r="D623" s="419">
        <v>5</v>
      </c>
      <c r="E623" s="163"/>
      <c r="F623" s="419">
        <f>E623*D623</f>
        <v>0</v>
      </c>
    </row>
    <row r="624" spans="1:6" s="236" customFormat="1">
      <c r="A624" s="249"/>
      <c r="B624" s="240"/>
      <c r="C624" s="162"/>
      <c r="D624" s="419"/>
      <c r="E624" s="163"/>
      <c r="F624" s="419"/>
    </row>
    <row r="625" spans="1:6" s="236" customFormat="1" ht="38.25">
      <c r="A625" s="249" t="s">
        <v>318</v>
      </c>
      <c r="B625" s="164" t="s">
        <v>766</v>
      </c>
      <c r="C625" s="162" t="s">
        <v>499</v>
      </c>
      <c r="D625" s="419">
        <v>1</v>
      </c>
      <c r="E625" s="163"/>
      <c r="F625" s="419">
        <f>E625*D625</f>
        <v>0</v>
      </c>
    </row>
    <row r="626" spans="1:6" s="236" customFormat="1">
      <c r="A626" s="249"/>
      <c r="B626" s="164"/>
      <c r="C626" s="162"/>
      <c r="D626" s="419"/>
      <c r="E626" s="163"/>
      <c r="F626" s="419"/>
    </row>
    <row r="627" spans="1:6" s="236" customFormat="1" ht="51">
      <c r="A627" s="249" t="s">
        <v>320</v>
      </c>
      <c r="B627" s="164" t="s">
        <v>767</v>
      </c>
      <c r="C627" s="162" t="s">
        <v>768</v>
      </c>
      <c r="D627" s="419">
        <v>20</v>
      </c>
      <c r="E627" s="163"/>
      <c r="F627" s="419">
        <f>E627*D627</f>
        <v>0</v>
      </c>
    </row>
    <row r="628" spans="1:6" s="236" customFormat="1">
      <c r="A628" s="249"/>
      <c r="B628" s="240"/>
      <c r="C628" s="162"/>
      <c r="D628" s="419"/>
      <c r="E628" s="163"/>
      <c r="F628" s="419"/>
    </row>
    <row r="629" spans="1:6" s="236" customFormat="1" ht="38.25">
      <c r="A629" s="249" t="s">
        <v>321</v>
      </c>
      <c r="B629" s="240" t="s">
        <v>769</v>
      </c>
      <c r="C629" s="162" t="s">
        <v>499</v>
      </c>
      <c r="D629" s="419">
        <v>1</v>
      </c>
      <c r="E629" s="163"/>
      <c r="F629" s="419">
        <f>E629*D629</f>
        <v>0</v>
      </c>
    </row>
    <row r="630" spans="1:6" s="236" customFormat="1">
      <c r="A630" s="249"/>
      <c r="B630" s="240"/>
      <c r="C630" s="162"/>
      <c r="D630" s="419"/>
      <c r="E630" s="163"/>
      <c r="F630" s="419"/>
    </row>
    <row r="631" spans="1:6" s="236" customFormat="1" ht="165.75">
      <c r="A631" s="249" t="s">
        <v>349</v>
      </c>
      <c r="B631" s="240" t="s">
        <v>770</v>
      </c>
      <c r="C631" s="162" t="s">
        <v>499</v>
      </c>
      <c r="D631" s="419">
        <v>1</v>
      </c>
      <c r="E631" s="163"/>
      <c r="F631" s="419">
        <f>E631*D631</f>
        <v>0</v>
      </c>
    </row>
    <row r="632" spans="1:6" s="236" customFormat="1">
      <c r="A632" s="249"/>
      <c r="B632" s="240"/>
      <c r="C632" s="162"/>
      <c r="D632" s="419"/>
      <c r="E632" s="163"/>
      <c r="F632" s="419"/>
    </row>
    <row r="633" spans="1:6" s="236" customFormat="1" ht="63.75">
      <c r="A633" s="249" t="s">
        <v>353</v>
      </c>
      <c r="B633" s="240" t="s">
        <v>771</v>
      </c>
      <c r="C633" s="162" t="s">
        <v>3</v>
      </c>
      <c r="D633" s="419">
        <v>4</v>
      </c>
      <c r="E633" s="163"/>
      <c r="F633" s="419">
        <f>E633*D633</f>
        <v>0</v>
      </c>
    </row>
    <row r="634" spans="1:6" s="236" customFormat="1">
      <c r="A634" s="249"/>
      <c r="B634" s="240"/>
      <c r="C634" s="162"/>
      <c r="D634" s="419"/>
      <c r="E634" s="163"/>
      <c r="F634" s="419"/>
    </row>
    <row r="635" spans="1:6" s="236" customFormat="1">
      <c r="A635" s="243" t="s">
        <v>1097</v>
      </c>
      <c r="B635" s="160" t="s">
        <v>772</v>
      </c>
      <c r="C635" s="251"/>
      <c r="D635" s="245"/>
      <c r="E635" s="246" t="s">
        <v>530</v>
      </c>
      <c r="F635" s="434">
        <f>SUM(F615:F633)</f>
        <v>0</v>
      </c>
    </row>
    <row r="636" spans="1:6" s="236" customFormat="1">
      <c r="A636" s="156"/>
      <c r="B636" s="164"/>
      <c r="C636" s="234"/>
      <c r="D636" s="255"/>
      <c r="E636" s="256"/>
      <c r="F636" s="435"/>
    </row>
    <row r="637" spans="1:6" s="236" customFormat="1">
      <c r="A637" s="156"/>
      <c r="B637" s="164"/>
      <c r="C637" s="234"/>
      <c r="D637" s="255"/>
      <c r="E637" s="256"/>
      <c r="F637" s="435"/>
    </row>
    <row r="638" spans="1:6" s="236" customFormat="1">
      <c r="A638" s="249"/>
      <c r="B638" s="164"/>
      <c r="C638" s="162"/>
      <c r="D638" s="419"/>
      <c r="E638" s="163"/>
      <c r="F638" s="419"/>
    </row>
    <row r="639" spans="1:6" s="236" customFormat="1">
      <c r="A639" s="272"/>
      <c r="B639" s="273" t="s">
        <v>773</v>
      </c>
      <c r="C639" s="251"/>
      <c r="D639" s="427"/>
      <c r="E639" s="274"/>
      <c r="F639" s="436"/>
    </row>
    <row r="640" spans="1:6" s="236" customFormat="1">
      <c r="A640" s="232"/>
      <c r="B640" s="275"/>
      <c r="C640" s="234"/>
      <c r="D640" s="312"/>
      <c r="E640" s="276"/>
      <c r="F640" s="309"/>
    </row>
    <row r="641" spans="1:6" s="236" customFormat="1">
      <c r="A641" s="156" t="s">
        <v>520</v>
      </c>
      <c r="B641" s="275" t="str">
        <f>B25</f>
        <v>DEMONTAŽA</v>
      </c>
      <c r="C641" s="234"/>
      <c r="D641" s="312"/>
      <c r="E641" s="276"/>
      <c r="F641" s="313">
        <f>F64</f>
        <v>0</v>
      </c>
    </row>
    <row r="642" spans="1:6" s="236" customFormat="1">
      <c r="A642" s="156" t="s">
        <v>531</v>
      </c>
      <c r="B642" s="275" t="s">
        <v>532</v>
      </c>
      <c r="C642" s="234"/>
      <c r="D642" s="312"/>
      <c r="E642" s="276"/>
      <c r="F642" s="313">
        <f>F88</f>
        <v>0</v>
      </c>
    </row>
    <row r="643" spans="1:6" s="236" customFormat="1">
      <c r="A643" s="156" t="s">
        <v>539</v>
      </c>
      <c r="B643" s="275" t="s">
        <v>540</v>
      </c>
      <c r="C643" s="234"/>
      <c r="D643" s="312"/>
      <c r="E643" s="276"/>
      <c r="F643" s="313">
        <f>F258</f>
        <v>0</v>
      </c>
    </row>
    <row r="644" spans="1:6" s="236" customFormat="1">
      <c r="A644" s="156" t="s">
        <v>627</v>
      </c>
      <c r="B644" s="275" t="s">
        <v>628</v>
      </c>
      <c r="C644" s="234"/>
      <c r="D644" s="312"/>
      <c r="E644" s="276"/>
      <c r="F644" s="313">
        <f>F431</f>
        <v>0</v>
      </c>
    </row>
    <row r="645" spans="1:6" s="236" customFormat="1">
      <c r="A645" s="156" t="s">
        <v>700</v>
      </c>
      <c r="B645" s="275" t="s">
        <v>701</v>
      </c>
      <c r="C645" s="234"/>
      <c r="D645" s="312"/>
      <c r="E645" s="276"/>
      <c r="F645" s="313">
        <f>F508</f>
        <v>0</v>
      </c>
    </row>
    <row r="646" spans="1:6" s="236" customFormat="1">
      <c r="A646" s="156" t="s">
        <v>730</v>
      </c>
      <c r="B646" s="275" t="s">
        <v>731</v>
      </c>
      <c r="C646" s="234"/>
      <c r="D646" s="312"/>
      <c r="E646" s="276"/>
      <c r="F646" s="313">
        <f>F586</f>
        <v>0</v>
      </c>
    </row>
    <row r="647" spans="1:6" s="236" customFormat="1">
      <c r="A647" s="156" t="s">
        <v>774</v>
      </c>
      <c r="B647" s="275" t="s">
        <v>1100</v>
      </c>
      <c r="C647" s="234"/>
      <c r="D647" s="312"/>
      <c r="E647" s="276"/>
      <c r="F647" s="313">
        <f>F609</f>
        <v>0</v>
      </c>
    </row>
    <row r="648" spans="1:6" s="236" customFormat="1">
      <c r="A648" s="156" t="s">
        <v>1097</v>
      </c>
      <c r="B648" s="275" t="s">
        <v>762</v>
      </c>
      <c r="C648" s="234"/>
      <c r="D648" s="312"/>
      <c r="E648" s="276"/>
      <c r="F648" s="313">
        <f>F635</f>
        <v>0</v>
      </c>
    </row>
    <row r="649" spans="1:6" s="236" customFormat="1">
      <c r="A649" s="277"/>
      <c r="B649" s="278"/>
      <c r="C649" s="279"/>
      <c r="D649" s="428"/>
      <c r="E649" s="280"/>
      <c r="F649" s="428"/>
    </row>
    <row r="650" spans="1:6" s="236" customFormat="1">
      <c r="A650" s="232"/>
      <c r="B650" s="275"/>
      <c r="C650" s="234"/>
      <c r="D650" s="312"/>
      <c r="E650" s="276"/>
      <c r="F650" s="312"/>
    </row>
    <row r="651" spans="1:6" s="236" customFormat="1">
      <c r="A651" s="281"/>
      <c r="B651" s="275" t="s">
        <v>775</v>
      </c>
      <c r="C651" s="234"/>
      <c r="D651" s="429"/>
      <c r="E651" s="282"/>
      <c r="F651" s="257">
        <f>SUM(F641:F648)</f>
        <v>0</v>
      </c>
    </row>
    <row r="652" spans="1:6" s="236" customFormat="1">
      <c r="A652" s="232"/>
      <c r="B652" s="237"/>
      <c r="C652" s="238"/>
      <c r="D652" s="417"/>
      <c r="E652" s="158"/>
      <c r="F652" s="417"/>
    </row>
    <row r="653" spans="1:6" s="236" customFormat="1">
      <c r="A653" s="232"/>
      <c r="B653" s="237"/>
      <c r="C653" s="238"/>
      <c r="D653" s="417"/>
      <c r="E653" s="158"/>
      <c r="F653" s="417"/>
    </row>
    <row r="654" spans="1:6" s="236" customFormat="1">
      <c r="A654" s="232"/>
      <c r="B654" s="237"/>
      <c r="C654" s="238"/>
      <c r="D654" s="417"/>
      <c r="E654" s="158"/>
      <c r="F654" s="417"/>
    </row>
    <row r="655" spans="1:6" s="236" customFormat="1">
      <c r="A655" s="232"/>
      <c r="B655" s="237"/>
      <c r="C655" s="238"/>
      <c r="D655" s="417"/>
      <c r="E655" s="158"/>
      <c r="F655" s="417"/>
    </row>
    <row r="656" spans="1:6" s="236" customFormat="1">
      <c r="A656" s="232"/>
      <c r="B656" s="237"/>
      <c r="C656" s="238"/>
      <c r="D656" s="417"/>
      <c r="E656" s="158"/>
      <c r="F656" s="417"/>
    </row>
    <row r="657" spans="1:6" s="236" customFormat="1">
      <c r="A657" s="232"/>
      <c r="B657" s="237"/>
      <c r="C657" s="238"/>
      <c r="D657" s="417"/>
      <c r="E657" s="158"/>
      <c r="F657" s="417"/>
    </row>
    <row r="658" spans="1:6" s="236" customFormat="1">
      <c r="A658" s="283"/>
      <c r="B658" s="284"/>
      <c r="C658" s="254"/>
      <c r="D658" s="420"/>
      <c r="E658" s="285"/>
      <c r="F658" s="285"/>
    </row>
    <row r="659" spans="1:6">
      <c r="A659" s="286"/>
      <c r="B659" s="287"/>
      <c r="C659" s="288"/>
      <c r="E659" s="289"/>
      <c r="F659" s="311"/>
    </row>
    <row r="660" spans="1:6">
      <c r="A660" s="286"/>
      <c r="B660" s="290"/>
      <c r="C660" s="288"/>
      <c r="D660" s="296"/>
      <c r="E660" s="292"/>
      <c r="F660" s="292"/>
    </row>
    <row r="661" spans="1:6">
      <c r="A661" s="293"/>
      <c r="B661" s="290"/>
      <c r="C661" s="294"/>
      <c r="D661" s="295"/>
      <c r="E661" s="291"/>
      <c r="F661" s="296"/>
    </row>
    <row r="662" spans="1:6">
      <c r="A662" s="293"/>
      <c r="B662" s="290"/>
      <c r="C662" s="294"/>
      <c r="D662" s="295"/>
      <c r="E662" s="291"/>
      <c r="F662" s="296"/>
    </row>
    <row r="663" spans="1:6">
      <c r="A663" s="293"/>
      <c r="B663" s="297"/>
      <c r="C663" s="294"/>
      <c r="D663" s="295"/>
      <c r="E663" s="291"/>
      <c r="F663" s="296"/>
    </row>
    <row r="664" spans="1:6">
      <c r="A664" s="293"/>
      <c r="B664" s="297"/>
      <c r="C664" s="288"/>
      <c r="D664" s="298"/>
      <c r="E664" s="299"/>
      <c r="F664" s="300"/>
    </row>
    <row r="665" spans="1:6">
      <c r="A665" s="286"/>
      <c r="B665" s="301"/>
      <c r="C665" s="294"/>
      <c r="D665" s="295"/>
      <c r="E665" s="291"/>
      <c r="F665" s="296"/>
    </row>
    <row r="666" spans="1:6">
      <c r="A666" s="293"/>
      <c r="B666" s="290"/>
      <c r="C666" s="288"/>
      <c r="D666" s="298"/>
      <c r="E666" s="299"/>
      <c r="F666" s="300"/>
    </row>
    <row r="667" spans="1:6">
      <c r="A667" s="286"/>
      <c r="B667" s="297"/>
      <c r="C667" s="238"/>
      <c r="D667" s="430"/>
      <c r="E667" s="302"/>
      <c r="F667" s="430"/>
    </row>
    <row r="668" spans="1:6">
      <c r="A668" s="293"/>
      <c r="B668" s="297"/>
      <c r="C668" s="238"/>
      <c r="D668" s="430"/>
      <c r="E668" s="302"/>
      <c r="F668" s="430"/>
    </row>
    <row r="669" spans="1:6">
      <c r="A669" s="286"/>
      <c r="B669" s="297"/>
      <c r="C669" s="238"/>
      <c r="D669" s="430"/>
      <c r="E669" s="302"/>
      <c r="F669" s="430"/>
    </row>
    <row r="670" spans="1:6">
      <c r="A670" s="293"/>
      <c r="B670" s="297"/>
      <c r="C670" s="238"/>
      <c r="D670" s="430"/>
      <c r="E670" s="302"/>
      <c r="F670" s="430"/>
    </row>
    <row r="671" spans="1:6">
      <c r="A671" s="286"/>
      <c r="B671" s="297"/>
      <c r="C671" s="238"/>
      <c r="D671" s="430"/>
      <c r="E671" s="302"/>
      <c r="F671" s="430"/>
    </row>
    <row r="672" spans="1:6">
      <c r="A672" s="293"/>
      <c r="B672" s="290"/>
      <c r="C672" s="288"/>
      <c r="D672" s="298"/>
      <c r="E672" s="299"/>
      <c r="F672" s="300"/>
    </row>
    <row r="673" spans="1:6">
      <c r="A673" s="286"/>
      <c r="B673" s="301"/>
      <c r="C673" s="294"/>
      <c r="D673" s="295"/>
      <c r="E673" s="291"/>
      <c r="F673" s="296"/>
    </row>
    <row r="674" spans="1:6">
      <c r="A674" s="293"/>
      <c r="B674" s="303"/>
      <c r="C674" s="288"/>
      <c r="D674" s="298"/>
      <c r="E674" s="299"/>
      <c r="F674" s="300"/>
    </row>
    <row r="675" spans="1:6">
      <c r="A675" s="286"/>
      <c r="B675" s="303"/>
      <c r="C675" s="294"/>
      <c r="D675" s="295"/>
      <c r="E675" s="291"/>
      <c r="F675" s="296"/>
    </row>
    <row r="676" spans="1:6">
      <c r="A676" s="293"/>
      <c r="B676" s="303"/>
      <c r="C676" s="288"/>
      <c r="D676" s="298"/>
      <c r="E676" s="299"/>
      <c r="F676" s="300"/>
    </row>
    <row r="677" spans="1:6">
      <c r="A677" s="286"/>
      <c r="B677" s="303"/>
      <c r="C677" s="294"/>
      <c r="D677" s="295"/>
      <c r="E677" s="291"/>
      <c r="F677" s="296"/>
    </row>
    <row r="678" spans="1:6">
      <c r="A678" s="293"/>
      <c r="B678" s="303"/>
      <c r="C678" s="294"/>
      <c r="D678" s="295"/>
      <c r="E678" s="291"/>
      <c r="F678" s="296"/>
    </row>
    <row r="679" spans="1:6">
      <c r="A679" s="286"/>
      <c r="B679" s="301"/>
      <c r="C679" s="294"/>
      <c r="D679" s="295"/>
      <c r="E679" s="291"/>
      <c r="F679" s="296"/>
    </row>
    <row r="680" spans="1:6">
      <c r="A680" s="293"/>
      <c r="B680" s="290"/>
      <c r="C680" s="294"/>
      <c r="D680" s="295"/>
      <c r="E680" s="291"/>
      <c r="F680" s="296"/>
    </row>
    <row r="681" spans="1:6">
      <c r="A681" s="286"/>
      <c r="B681" s="301"/>
      <c r="C681" s="294"/>
      <c r="D681" s="295"/>
      <c r="E681" s="291"/>
      <c r="F681" s="296"/>
    </row>
    <row r="682" spans="1:6">
      <c r="A682" s="293"/>
      <c r="B682" s="290"/>
      <c r="C682" s="294"/>
      <c r="D682" s="295"/>
      <c r="E682" s="291"/>
      <c r="F682" s="296"/>
    </row>
    <row r="683" spans="1:6">
      <c r="A683" s="286"/>
      <c r="B683" s="301"/>
      <c r="C683" s="294"/>
      <c r="D683" s="295"/>
      <c r="E683" s="291"/>
      <c r="F683" s="296"/>
    </row>
    <row r="684" spans="1:6">
      <c r="A684" s="293"/>
      <c r="B684" s="290"/>
      <c r="C684" s="294"/>
      <c r="D684" s="295"/>
      <c r="E684" s="291"/>
      <c r="F684" s="296"/>
    </row>
    <row r="685" spans="1:6">
      <c r="A685" s="286"/>
      <c r="B685" s="301"/>
      <c r="C685" s="294"/>
      <c r="D685" s="295"/>
      <c r="E685" s="291"/>
      <c r="F685" s="296"/>
    </row>
    <row r="686" spans="1:6">
      <c r="A686" s="293"/>
      <c r="B686" s="290"/>
      <c r="C686" s="294"/>
      <c r="D686" s="295"/>
      <c r="E686" s="291"/>
      <c r="F686" s="296"/>
    </row>
    <row r="687" spans="1:6">
      <c r="A687" s="293"/>
      <c r="B687" s="290"/>
      <c r="C687" s="294"/>
      <c r="D687" s="295"/>
      <c r="E687" s="291"/>
      <c r="F687" s="296"/>
    </row>
    <row r="688" spans="1:6">
      <c r="A688" s="293"/>
      <c r="B688" s="290"/>
      <c r="C688" s="294"/>
      <c r="D688" s="295"/>
      <c r="E688" s="291"/>
      <c r="F688" s="296"/>
    </row>
    <row r="689" spans="1:6">
      <c r="A689" s="286"/>
      <c r="B689" s="301"/>
      <c r="C689" s="294"/>
      <c r="D689" s="295"/>
      <c r="E689" s="291"/>
      <c r="F689" s="296"/>
    </row>
    <row r="690" spans="1:6">
      <c r="A690" s="293"/>
      <c r="B690" s="290"/>
      <c r="C690" s="294"/>
      <c r="D690" s="295"/>
      <c r="E690" s="291"/>
      <c r="F690" s="296"/>
    </row>
    <row r="691" spans="1:6">
      <c r="A691" s="293"/>
      <c r="B691" s="290"/>
      <c r="C691" s="294"/>
      <c r="D691" s="295"/>
      <c r="E691" s="291"/>
      <c r="F691" s="296"/>
    </row>
    <row r="692" spans="1:6">
      <c r="A692" s="286"/>
      <c r="B692" s="301"/>
      <c r="C692" s="294"/>
      <c r="D692" s="295"/>
      <c r="E692" s="291"/>
      <c r="F692" s="296"/>
    </row>
    <row r="693" spans="1:6">
      <c r="A693" s="293"/>
      <c r="B693" s="290"/>
      <c r="C693" s="294"/>
      <c r="D693" s="295"/>
      <c r="E693" s="291"/>
      <c r="F693" s="296"/>
    </row>
    <row r="694" spans="1:6">
      <c r="A694" s="286"/>
      <c r="B694" s="301"/>
      <c r="C694" s="294"/>
      <c r="D694" s="295"/>
      <c r="E694" s="291"/>
      <c r="F694" s="296"/>
    </row>
    <row r="695" spans="1:6">
      <c r="A695" s="293"/>
      <c r="B695" s="301"/>
      <c r="C695" s="294"/>
      <c r="D695" s="295"/>
      <c r="E695" s="291"/>
      <c r="F695" s="296"/>
    </row>
    <row r="696" spans="1:6">
      <c r="A696" s="286"/>
      <c r="B696" s="301"/>
      <c r="C696" s="294"/>
      <c r="D696" s="295"/>
      <c r="E696" s="291"/>
      <c r="F696" s="296"/>
    </row>
    <row r="697" spans="1:6">
      <c r="A697" s="293"/>
      <c r="B697" s="290"/>
      <c r="C697" s="294"/>
      <c r="D697" s="295"/>
      <c r="E697" s="291"/>
      <c r="F697" s="296"/>
    </row>
    <row r="698" spans="1:6">
      <c r="A698" s="286"/>
      <c r="B698" s="301"/>
      <c r="C698" s="294"/>
      <c r="D698" s="295"/>
      <c r="E698" s="291"/>
      <c r="F698" s="296"/>
    </row>
    <row r="699" spans="1:6">
      <c r="A699" s="293"/>
      <c r="B699" s="290"/>
      <c r="C699" s="294"/>
      <c r="D699" s="295"/>
      <c r="E699" s="291"/>
      <c r="F699" s="296"/>
    </row>
    <row r="700" spans="1:6" ht="216" customHeight="1">
      <c r="A700" s="286"/>
      <c r="B700" s="301"/>
      <c r="C700" s="294"/>
      <c r="D700" s="295"/>
      <c r="E700" s="291"/>
      <c r="F700" s="296"/>
    </row>
    <row r="701" spans="1:6">
      <c r="A701" s="293"/>
      <c r="B701" s="290"/>
      <c r="C701" s="294"/>
      <c r="D701" s="295"/>
      <c r="E701" s="291"/>
      <c r="F701" s="296"/>
    </row>
    <row r="702" spans="1:6">
      <c r="A702" s="286"/>
      <c r="B702" s="301"/>
      <c r="C702" s="294"/>
      <c r="D702" s="295"/>
      <c r="E702" s="291"/>
      <c r="F702" s="296"/>
    </row>
    <row r="703" spans="1:6">
      <c r="A703" s="293"/>
      <c r="B703" s="290"/>
      <c r="C703" s="294"/>
      <c r="D703" s="295"/>
      <c r="E703" s="291"/>
      <c r="F703" s="296"/>
    </row>
    <row r="704" spans="1:6">
      <c r="A704" s="286"/>
      <c r="B704" s="301"/>
      <c r="C704" s="294"/>
      <c r="D704" s="295"/>
      <c r="E704" s="291"/>
      <c r="F704" s="296"/>
    </row>
    <row r="705" spans="1:6">
      <c r="A705" s="293"/>
      <c r="B705" s="290"/>
      <c r="C705" s="294"/>
      <c r="D705" s="295"/>
      <c r="E705" s="291"/>
      <c r="F705" s="296"/>
    </row>
    <row r="706" spans="1:6">
      <c r="A706" s="293"/>
      <c r="B706" s="290"/>
      <c r="C706" s="294"/>
      <c r="D706" s="295"/>
      <c r="E706" s="291"/>
      <c r="F706" s="296"/>
    </row>
    <row r="707" spans="1:6">
      <c r="A707" s="286"/>
      <c r="B707" s="301"/>
      <c r="C707" s="294"/>
      <c r="D707" s="295"/>
      <c r="E707" s="291"/>
      <c r="F707" s="296"/>
    </row>
    <row r="708" spans="1:6">
      <c r="A708" s="293"/>
      <c r="B708" s="290"/>
      <c r="C708" s="294"/>
      <c r="D708" s="295"/>
      <c r="E708" s="291"/>
      <c r="F708" s="296"/>
    </row>
    <row r="709" spans="1:6">
      <c r="A709" s="293"/>
      <c r="B709" s="301"/>
      <c r="C709" s="294"/>
      <c r="D709" s="295"/>
      <c r="E709" s="291"/>
      <c r="F709" s="296"/>
    </row>
    <row r="710" spans="1:6">
      <c r="A710" s="286"/>
      <c r="B710" s="301"/>
      <c r="C710" s="294"/>
      <c r="D710" s="295"/>
      <c r="E710" s="291"/>
      <c r="F710" s="296"/>
    </row>
    <row r="711" spans="1:6">
      <c r="A711" s="293"/>
      <c r="B711" s="290"/>
      <c r="C711" s="294"/>
      <c r="D711" s="295"/>
      <c r="E711" s="291"/>
      <c r="F711" s="296"/>
    </row>
    <row r="712" spans="1:6">
      <c r="A712" s="293"/>
      <c r="B712" s="301"/>
      <c r="C712" s="294"/>
      <c r="D712" s="295"/>
      <c r="E712" s="291"/>
      <c r="F712" s="296"/>
    </row>
    <row r="713" spans="1:6">
      <c r="A713" s="293"/>
      <c r="B713" s="301"/>
      <c r="C713" s="294"/>
      <c r="D713" s="295"/>
      <c r="E713" s="291"/>
      <c r="F713" s="296"/>
    </row>
    <row r="714" spans="1:6">
      <c r="A714" s="293"/>
      <c r="B714" s="301"/>
      <c r="C714" s="294"/>
      <c r="D714" s="295"/>
      <c r="E714" s="291"/>
      <c r="F714" s="296"/>
    </row>
    <row r="715" spans="1:6">
      <c r="A715" s="293"/>
      <c r="B715" s="301"/>
      <c r="C715" s="294"/>
      <c r="D715" s="295"/>
      <c r="E715" s="291"/>
      <c r="F715" s="296"/>
    </row>
    <row r="716" spans="1:6">
      <c r="A716" s="286"/>
      <c r="B716" s="301"/>
      <c r="C716" s="294"/>
      <c r="D716" s="295"/>
      <c r="E716" s="291"/>
      <c r="F716" s="296"/>
    </row>
    <row r="717" spans="1:6">
      <c r="A717" s="293"/>
      <c r="B717" s="290"/>
      <c r="C717" s="294"/>
      <c r="D717" s="295"/>
      <c r="E717" s="291"/>
      <c r="F717" s="296"/>
    </row>
    <row r="718" spans="1:6">
      <c r="A718" s="293"/>
      <c r="B718" s="301"/>
      <c r="C718" s="294"/>
      <c r="D718" s="295"/>
      <c r="E718" s="291"/>
      <c r="F718" s="296"/>
    </row>
    <row r="719" spans="1:6">
      <c r="A719" s="293"/>
      <c r="B719" s="301"/>
      <c r="C719" s="294"/>
      <c r="D719" s="295"/>
      <c r="E719" s="291"/>
      <c r="F719" s="296"/>
    </row>
    <row r="720" spans="1:6">
      <c r="A720" s="293"/>
      <c r="B720" s="301"/>
      <c r="C720" s="294"/>
      <c r="D720" s="295"/>
      <c r="E720" s="291"/>
      <c r="F720" s="296"/>
    </row>
    <row r="721" spans="1:6">
      <c r="A721" s="293"/>
      <c r="B721" s="301"/>
      <c r="C721" s="294"/>
      <c r="D721" s="295"/>
      <c r="E721" s="291"/>
      <c r="F721" s="296"/>
    </row>
    <row r="722" spans="1:6">
      <c r="A722" s="286"/>
      <c r="B722" s="301"/>
      <c r="C722" s="294"/>
      <c r="D722" s="295"/>
      <c r="E722" s="291"/>
      <c r="F722" s="296"/>
    </row>
    <row r="723" spans="1:6">
      <c r="A723" s="293"/>
      <c r="B723" s="290"/>
      <c r="C723" s="294"/>
      <c r="D723" s="295"/>
      <c r="E723" s="291"/>
      <c r="F723" s="296"/>
    </row>
    <row r="724" spans="1:6">
      <c r="A724" s="293"/>
      <c r="B724" s="301"/>
      <c r="C724" s="294"/>
      <c r="D724" s="295"/>
      <c r="E724" s="291"/>
      <c r="F724" s="296"/>
    </row>
    <row r="725" spans="1:6">
      <c r="A725" s="293"/>
      <c r="B725" s="301"/>
      <c r="C725" s="294"/>
      <c r="D725" s="295"/>
      <c r="E725" s="291"/>
      <c r="F725" s="296"/>
    </row>
    <row r="726" spans="1:6">
      <c r="A726" s="293"/>
      <c r="B726" s="301"/>
      <c r="C726" s="294"/>
      <c r="D726" s="295"/>
      <c r="E726" s="291"/>
      <c r="F726" s="296"/>
    </row>
    <row r="727" spans="1:6">
      <c r="A727" s="293"/>
      <c r="B727" s="301"/>
      <c r="C727" s="294"/>
      <c r="D727" s="295"/>
      <c r="E727" s="291"/>
      <c r="F727" s="296"/>
    </row>
    <row r="728" spans="1:6">
      <c r="A728" s="286"/>
      <c r="B728" s="301"/>
      <c r="C728" s="294"/>
      <c r="D728" s="295"/>
      <c r="E728" s="291"/>
      <c r="F728" s="296"/>
    </row>
    <row r="729" spans="1:6">
      <c r="A729" s="293"/>
      <c r="B729" s="290"/>
      <c r="C729" s="294"/>
      <c r="D729" s="295"/>
      <c r="E729" s="291"/>
      <c r="F729" s="296"/>
    </row>
    <row r="730" spans="1:6">
      <c r="B730" s="233"/>
      <c r="C730" s="304"/>
      <c r="D730" s="305"/>
      <c r="E730" s="306"/>
      <c r="F730" s="307"/>
    </row>
    <row r="731" spans="1:6">
      <c r="B731" s="233"/>
      <c r="C731" s="304"/>
      <c r="D731" s="305"/>
      <c r="E731" s="306"/>
      <c r="F731" s="307"/>
    </row>
    <row r="732" spans="1:6">
      <c r="B732" s="233"/>
      <c r="C732" s="304"/>
      <c r="D732" s="305"/>
      <c r="E732" s="306"/>
      <c r="F732" s="307"/>
    </row>
    <row r="733" spans="1:6">
      <c r="B733" s="233"/>
      <c r="C733" s="304"/>
      <c r="D733" s="305"/>
      <c r="E733" s="306"/>
      <c r="F733" s="307"/>
    </row>
    <row r="734" spans="1:6">
      <c r="A734" s="281"/>
      <c r="B734" s="233"/>
      <c r="C734" s="304"/>
      <c r="D734" s="305"/>
      <c r="E734" s="306"/>
      <c r="F734" s="307"/>
    </row>
    <row r="735" spans="1:6">
      <c r="B735" s="308"/>
      <c r="C735" s="304"/>
      <c r="D735" s="305"/>
      <c r="E735" s="306"/>
      <c r="F735" s="307"/>
    </row>
    <row r="736" spans="1:6">
      <c r="B736" s="233"/>
      <c r="C736" s="304"/>
      <c r="D736" s="305"/>
      <c r="E736" s="306"/>
      <c r="F736" s="307"/>
    </row>
    <row r="737" spans="1:6">
      <c r="B737" s="233"/>
      <c r="C737" s="304"/>
      <c r="D737" s="305"/>
      <c r="E737" s="306"/>
      <c r="F737" s="307"/>
    </row>
    <row r="738" spans="1:6">
      <c r="B738" s="233"/>
      <c r="C738" s="304"/>
      <c r="D738" s="305"/>
      <c r="E738" s="306"/>
      <c r="F738" s="307"/>
    </row>
    <row r="739" spans="1:6">
      <c r="B739" s="233"/>
      <c r="C739" s="304"/>
      <c r="D739" s="305"/>
      <c r="E739" s="306"/>
      <c r="F739" s="307"/>
    </row>
    <row r="740" spans="1:6">
      <c r="A740" s="281"/>
      <c r="B740" s="233"/>
      <c r="C740" s="304"/>
      <c r="D740" s="305"/>
      <c r="E740" s="306"/>
      <c r="F740" s="307"/>
    </row>
    <row r="741" spans="1:6">
      <c r="B741" s="308"/>
      <c r="C741" s="304"/>
      <c r="D741" s="305"/>
      <c r="E741" s="306"/>
      <c r="F741" s="307"/>
    </row>
    <row r="742" spans="1:6">
      <c r="B742" s="233"/>
      <c r="C742" s="304"/>
      <c r="D742" s="305"/>
      <c r="E742" s="306"/>
      <c r="F742" s="307"/>
    </row>
    <row r="743" spans="1:6">
      <c r="B743" s="233"/>
      <c r="C743" s="304"/>
      <c r="D743" s="305"/>
      <c r="E743" s="306"/>
      <c r="F743" s="307"/>
    </row>
    <row r="744" spans="1:6">
      <c r="B744" s="233"/>
      <c r="C744" s="304"/>
      <c r="D744" s="305"/>
      <c r="E744" s="306"/>
      <c r="F744" s="307"/>
    </row>
    <row r="745" spans="1:6">
      <c r="B745" s="233"/>
      <c r="C745" s="304"/>
      <c r="D745" s="305"/>
      <c r="E745" s="306"/>
      <c r="F745" s="307"/>
    </row>
    <row r="746" spans="1:6">
      <c r="A746" s="281"/>
      <c r="B746" s="233"/>
      <c r="C746" s="304"/>
      <c r="D746" s="305"/>
      <c r="E746" s="306"/>
      <c r="F746" s="307"/>
    </row>
    <row r="747" spans="1:6">
      <c r="B747" s="308"/>
      <c r="C747" s="304"/>
      <c r="D747" s="305"/>
      <c r="E747" s="306"/>
      <c r="F747" s="307"/>
    </row>
    <row r="748" spans="1:6">
      <c r="A748" s="281"/>
      <c r="B748" s="233"/>
      <c r="C748" s="304"/>
      <c r="D748" s="305"/>
      <c r="E748" s="306"/>
      <c r="F748" s="307"/>
    </row>
    <row r="749" spans="1:6">
      <c r="B749" s="308"/>
      <c r="C749" s="304"/>
      <c r="D749" s="305"/>
      <c r="E749" s="306"/>
      <c r="F749" s="307"/>
    </row>
    <row r="750" spans="1:6">
      <c r="A750" s="281"/>
      <c r="B750" s="233"/>
      <c r="C750" s="304"/>
      <c r="D750" s="305"/>
      <c r="E750" s="306"/>
      <c r="F750" s="307"/>
    </row>
    <row r="751" spans="1:6">
      <c r="B751" s="308"/>
      <c r="C751" s="304"/>
      <c r="D751" s="305"/>
      <c r="E751" s="306"/>
      <c r="F751" s="307"/>
    </row>
    <row r="752" spans="1:6">
      <c r="B752" s="308"/>
      <c r="C752" s="304"/>
      <c r="D752" s="305"/>
      <c r="E752" s="306"/>
      <c r="F752" s="307"/>
    </row>
    <row r="753" spans="1:6">
      <c r="B753" s="308"/>
      <c r="D753" s="298"/>
      <c r="E753" s="309"/>
      <c r="F753" s="310"/>
    </row>
    <row r="754" spans="1:6">
      <c r="A754" s="281"/>
      <c r="B754" s="233"/>
      <c r="D754" s="298"/>
      <c r="E754" s="309"/>
      <c r="F754" s="310"/>
    </row>
    <row r="755" spans="1:6">
      <c r="B755" s="233"/>
      <c r="C755" s="304"/>
      <c r="D755" s="305"/>
      <c r="E755" s="306"/>
      <c r="F755" s="307"/>
    </row>
    <row r="756" spans="1:6">
      <c r="B756" s="308"/>
      <c r="C756" s="304"/>
      <c r="D756" s="305"/>
      <c r="E756" s="306"/>
      <c r="F756" s="307"/>
    </row>
    <row r="757" spans="1:6">
      <c r="B757" s="308"/>
      <c r="C757" s="304"/>
      <c r="D757" s="305"/>
      <c r="E757" s="306"/>
      <c r="F757" s="307"/>
    </row>
    <row r="758" spans="1:6">
      <c r="B758" s="308"/>
      <c r="C758" s="304"/>
      <c r="D758" s="305"/>
      <c r="E758" s="306"/>
      <c r="F758" s="307"/>
    </row>
    <row r="759" spans="1:6">
      <c r="B759" s="308"/>
      <c r="D759" s="298"/>
      <c r="E759" s="309"/>
      <c r="F759" s="310"/>
    </row>
    <row r="760" spans="1:6">
      <c r="A760" s="281"/>
      <c r="B760" s="233"/>
      <c r="D760" s="298"/>
      <c r="E760" s="309"/>
      <c r="F760" s="310"/>
    </row>
    <row r="761" spans="1:6">
      <c r="B761" s="233"/>
      <c r="C761" s="304"/>
      <c r="D761" s="305"/>
      <c r="E761" s="306"/>
      <c r="F761" s="307"/>
    </row>
    <row r="762" spans="1:6">
      <c r="B762" s="233"/>
      <c r="D762" s="298"/>
      <c r="E762" s="309"/>
      <c r="F762" s="310"/>
    </row>
    <row r="763" spans="1:6">
      <c r="A763" s="281"/>
      <c r="B763" s="233"/>
      <c r="D763" s="298"/>
      <c r="E763" s="309"/>
      <c r="F763" s="310"/>
    </row>
    <row r="764" spans="1:6">
      <c r="B764" s="308"/>
      <c r="C764" s="304"/>
      <c r="D764" s="305"/>
      <c r="E764" s="306"/>
      <c r="F764" s="307"/>
    </row>
    <row r="765" spans="1:6">
      <c r="B765" s="308"/>
      <c r="D765" s="298"/>
      <c r="E765" s="309"/>
      <c r="F765" s="310"/>
    </row>
    <row r="766" spans="1:6">
      <c r="A766" s="281"/>
      <c r="B766" s="233"/>
      <c r="D766" s="298"/>
      <c r="E766" s="309"/>
      <c r="F766" s="310"/>
    </row>
    <row r="767" spans="1:6">
      <c r="B767" s="308"/>
      <c r="C767" s="304"/>
      <c r="D767" s="305"/>
      <c r="E767" s="306"/>
      <c r="F767" s="307"/>
    </row>
    <row r="768" spans="1:6">
      <c r="B768" s="308"/>
      <c r="C768" s="304"/>
      <c r="D768" s="305"/>
      <c r="E768" s="306"/>
      <c r="F768" s="307"/>
    </row>
    <row r="769" spans="1:6">
      <c r="B769" s="308"/>
      <c r="D769" s="298"/>
      <c r="E769" s="309"/>
      <c r="F769" s="310"/>
    </row>
    <row r="770" spans="1:6">
      <c r="A770" s="281"/>
      <c r="B770" s="233"/>
      <c r="D770" s="298"/>
      <c r="E770" s="309"/>
      <c r="F770" s="310"/>
    </row>
    <row r="771" spans="1:6">
      <c r="B771" s="233"/>
      <c r="C771" s="304"/>
      <c r="D771" s="305"/>
      <c r="E771" s="306"/>
      <c r="F771" s="307"/>
    </row>
    <row r="772" spans="1:6">
      <c r="B772" s="233"/>
      <c r="C772" s="304"/>
      <c r="D772" s="305"/>
      <c r="E772" s="306"/>
      <c r="F772" s="307"/>
    </row>
    <row r="773" spans="1:6">
      <c r="B773" s="233"/>
      <c r="D773" s="298"/>
      <c r="E773" s="309"/>
      <c r="F773" s="310"/>
    </row>
    <row r="774" spans="1:6">
      <c r="A774" s="281"/>
      <c r="B774" s="233"/>
      <c r="C774" s="304"/>
      <c r="D774" s="305"/>
      <c r="E774" s="306"/>
      <c r="F774" s="307"/>
    </row>
    <row r="775" spans="1:6">
      <c r="B775" s="308"/>
      <c r="C775" s="304"/>
      <c r="D775" s="305"/>
      <c r="E775" s="306"/>
      <c r="F775" s="307"/>
    </row>
    <row r="776" spans="1:6">
      <c r="A776" s="281"/>
      <c r="B776" s="308"/>
      <c r="C776" s="304"/>
      <c r="D776" s="305"/>
      <c r="E776" s="306"/>
      <c r="F776" s="307"/>
    </row>
    <row r="777" spans="1:6">
      <c r="B777" s="308"/>
      <c r="C777" s="304"/>
      <c r="D777" s="305"/>
      <c r="E777" s="306"/>
      <c r="F777" s="307"/>
    </row>
    <row r="778" spans="1:6">
      <c r="A778" s="281"/>
      <c r="B778" s="308"/>
      <c r="C778" s="304"/>
      <c r="D778" s="305"/>
      <c r="E778" s="306"/>
      <c r="F778" s="307"/>
    </row>
    <row r="779" spans="1:6">
      <c r="B779" s="308"/>
      <c r="C779" s="304"/>
      <c r="D779" s="305"/>
      <c r="E779" s="306"/>
      <c r="F779" s="307"/>
    </row>
    <row r="780" spans="1:6">
      <c r="A780" s="281"/>
      <c r="B780" s="308"/>
      <c r="C780" s="304"/>
      <c r="D780" s="305"/>
      <c r="E780" s="306"/>
      <c r="F780" s="307"/>
    </row>
    <row r="781" spans="1:6">
      <c r="B781" s="308"/>
      <c r="C781" s="304"/>
      <c r="D781" s="305"/>
      <c r="E781" s="306"/>
      <c r="F781" s="307"/>
    </row>
    <row r="782" spans="1:6">
      <c r="B782" s="308"/>
      <c r="C782" s="304"/>
      <c r="D782" s="305"/>
      <c r="E782" s="306"/>
      <c r="F782" s="307"/>
    </row>
    <row r="783" spans="1:6">
      <c r="B783" s="308"/>
      <c r="C783" s="304"/>
      <c r="D783" s="305"/>
      <c r="E783" s="306"/>
      <c r="F783" s="307"/>
    </row>
    <row r="784" spans="1:6">
      <c r="B784" s="308"/>
      <c r="C784" s="304"/>
      <c r="D784" s="305"/>
      <c r="E784" s="306"/>
      <c r="F784" s="307"/>
    </row>
    <row r="785" spans="1:6">
      <c r="B785" s="308"/>
      <c r="C785" s="304"/>
      <c r="D785" s="305"/>
      <c r="E785" s="306"/>
      <c r="F785" s="307"/>
    </row>
    <row r="786" spans="1:6">
      <c r="B786" s="308"/>
      <c r="C786" s="304"/>
      <c r="D786" s="305"/>
      <c r="E786" s="306"/>
      <c r="F786" s="307"/>
    </row>
    <row r="787" spans="1:6">
      <c r="B787" s="308"/>
      <c r="C787" s="304"/>
      <c r="D787" s="305"/>
      <c r="E787" s="306"/>
      <c r="F787" s="307"/>
    </row>
    <row r="788" spans="1:6">
      <c r="B788" s="308"/>
      <c r="C788" s="304"/>
      <c r="D788" s="305"/>
      <c r="E788" s="306"/>
      <c r="F788" s="307"/>
    </row>
    <row r="789" spans="1:6">
      <c r="B789" s="308"/>
      <c r="C789" s="304"/>
      <c r="D789" s="305"/>
      <c r="E789" s="306"/>
      <c r="F789" s="307"/>
    </row>
    <row r="790" spans="1:6">
      <c r="B790" s="308"/>
      <c r="C790" s="304"/>
      <c r="D790" s="305"/>
      <c r="E790" s="306"/>
      <c r="F790" s="307"/>
    </row>
    <row r="791" spans="1:6">
      <c r="B791" s="308"/>
      <c r="C791" s="304"/>
      <c r="D791" s="305"/>
      <c r="E791" s="306"/>
      <c r="F791" s="307"/>
    </row>
    <row r="792" spans="1:6">
      <c r="B792" s="308"/>
      <c r="C792" s="304"/>
      <c r="D792" s="305"/>
      <c r="E792" s="306"/>
      <c r="F792" s="307"/>
    </row>
    <row r="793" spans="1:6">
      <c r="A793" s="281"/>
      <c r="B793" s="308"/>
      <c r="C793" s="304"/>
      <c r="D793" s="305"/>
      <c r="E793" s="306"/>
      <c r="F793" s="307"/>
    </row>
    <row r="794" spans="1:6">
      <c r="B794" s="308"/>
      <c r="C794" s="304"/>
      <c r="D794" s="305"/>
      <c r="E794" s="306"/>
      <c r="F794" s="307"/>
    </row>
    <row r="795" spans="1:6">
      <c r="A795" s="281"/>
      <c r="B795" s="308"/>
      <c r="C795" s="304"/>
      <c r="D795" s="305"/>
      <c r="E795" s="306"/>
      <c r="F795" s="307"/>
    </row>
    <row r="796" spans="1:6">
      <c r="B796" s="308"/>
      <c r="C796" s="304"/>
      <c r="D796" s="305"/>
      <c r="E796" s="306"/>
      <c r="F796" s="307"/>
    </row>
    <row r="797" spans="1:6">
      <c r="B797" s="308"/>
      <c r="C797" s="304"/>
      <c r="D797" s="305"/>
      <c r="E797" s="306"/>
      <c r="F797" s="307"/>
    </row>
    <row r="798" spans="1:6">
      <c r="B798" s="308"/>
      <c r="C798" s="304"/>
      <c r="D798" s="305"/>
      <c r="E798" s="306"/>
      <c r="F798" s="307"/>
    </row>
    <row r="799" spans="1:6">
      <c r="B799" s="308"/>
      <c r="C799" s="304"/>
      <c r="D799" s="305"/>
      <c r="E799" s="306"/>
      <c r="F799" s="307"/>
    </row>
    <row r="800" spans="1:6">
      <c r="B800" s="308"/>
      <c r="C800" s="304"/>
      <c r="D800" s="305"/>
      <c r="E800" s="306"/>
      <c r="F800" s="307"/>
    </row>
    <row r="801" spans="1:6">
      <c r="B801" s="308"/>
      <c r="C801" s="304"/>
      <c r="D801" s="305"/>
      <c r="E801" s="306"/>
      <c r="F801" s="307"/>
    </row>
    <row r="802" spans="1:6">
      <c r="B802" s="308"/>
      <c r="C802" s="304"/>
      <c r="D802" s="305"/>
      <c r="E802" s="306"/>
      <c r="F802" s="307"/>
    </row>
    <row r="803" spans="1:6">
      <c r="B803" s="308"/>
      <c r="C803" s="304"/>
      <c r="D803" s="305"/>
      <c r="E803" s="306"/>
      <c r="F803" s="307"/>
    </row>
    <row r="804" spans="1:6">
      <c r="B804" s="308"/>
      <c r="C804" s="304"/>
      <c r="D804" s="305"/>
      <c r="E804" s="306"/>
      <c r="F804" s="307"/>
    </row>
    <row r="805" spans="1:6">
      <c r="B805" s="308"/>
      <c r="C805" s="304"/>
      <c r="D805" s="305"/>
      <c r="E805" s="306"/>
      <c r="F805" s="307"/>
    </row>
    <row r="806" spans="1:6">
      <c r="B806" s="308"/>
      <c r="C806" s="304"/>
      <c r="D806" s="431"/>
      <c r="E806" s="306"/>
      <c r="F806" s="307"/>
    </row>
    <row r="807" spans="1:6">
      <c r="A807" s="281"/>
      <c r="B807" s="308"/>
      <c r="C807" s="304"/>
      <c r="D807" s="305"/>
      <c r="E807" s="306"/>
      <c r="F807" s="307"/>
    </row>
    <row r="808" spans="1:6">
      <c r="A808" s="281"/>
      <c r="B808" s="308"/>
      <c r="C808" s="304"/>
      <c r="D808" s="305"/>
      <c r="E808" s="306"/>
      <c r="F808" s="307"/>
    </row>
    <row r="809" spans="1:6">
      <c r="A809" s="281"/>
      <c r="B809" s="308"/>
      <c r="C809" s="304"/>
      <c r="D809" s="305"/>
      <c r="E809" s="306"/>
      <c r="F809" s="307"/>
    </row>
    <row r="810" spans="1:6">
      <c r="A810" s="281"/>
      <c r="B810" s="308"/>
      <c r="C810" s="304"/>
      <c r="D810" s="305"/>
      <c r="E810" s="306"/>
      <c r="F810" s="307"/>
    </row>
    <row r="811" spans="1:6">
      <c r="A811" s="281"/>
      <c r="B811" s="308"/>
      <c r="C811" s="304"/>
      <c r="D811" s="305"/>
      <c r="E811" s="306"/>
      <c r="F811" s="307"/>
    </row>
    <row r="812" spans="1:6">
      <c r="A812" s="281"/>
      <c r="B812" s="308"/>
      <c r="C812" s="304"/>
      <c r="D812" s="305"/>
      <c r="E812" s="306"/>
      <c r="F812" s="307"/>
    </row>
    <row r="813" spans="1:6">
      <c r="A813" s="281"/>
      <c r="B813" s="308"/>
      <c r="C813" s="304"/>
      <c r="D813" s="305"/>
      <c r="E813" s="306"/>
      <c r="F813" s="307"/>
    </row>
    <row r="814" spans="1:6">
      <c r="A814" s="281"/>
      <c r="B814" s="308"/>
      <c r="C814" s="304"/>
      <c r="D814" s="305"/>
      <c r="E814" s="306"/>
      <c r="F814" s="307"/>
    </row>
    <row r="815" spans="1:6">
      <c r="B815" s="308"/>
      <c r="C815" s="304"/>
      <c r="D815" s="305"/>
      <c r="E815" s="306"/>
      <c r="F815" s="307"/>
    </row>
    <row r="816" spans="1:6">
      <c r="A816" s="281"/>
      <c r="B816" s="308"/>
      <c r="C816" s="304"/>
      <c r="D816" s="305"/>
      <c r="E816" s="306"/>
      <c r="F816" s="307"/>
    </row>
    <row r="817" spans="1:6">
      <c r="B817" s="308"/>
      <c r="C817" s="304"/>
      <c r="D817" s="305"/>
      <c r="E817" s="306"/>
      <c r="F817" s="307"/>
    </row>
    <row r="818" spans="1:6">
      <c r="A818" s="281"/>
      <c r="B818" s="308"/>
      <c r="C818" s="304"/>
      <c r="D818" s="305"/>
      <c r="E818" s="306"/>
      <c r="F818" s="307"/>
    </row>
    <row r="819" spans="1:6">
      <c r="B819" s="308"/>
      <c r="C819" s="304"/>
      <c r="D819" s="305"/>
      <c r="E819" s="306"/>
      <c r="F819" s="307"/>
    </row>
    <row r="820" spans="1:6">
      <c r="A820" s="281"/>
      <c r="B820" s="308"/>
      <c r="C820" s="304"/>
      <c r="D820" s="305"/>
      <c r="E820" s="306"/>
      <c r="F820" s="307"/>
    </row>
    <row r="821" spans="1:6">
      <c r="B821" s="308"/>
      <c r="C821" s="304"/>
      <c r="D821" s="305"/>
      <c r="E821" s="306"/>
      <c r="F821" s="307"/>
    </row>
    <row r="822" spans="1:6">
      <c r="B822" s="308"/>
    </row>
    <row r="843" ht="2.1" customHeight="1"/>
  </sheetData>
  <autoFilter ref="A3:F3" xr:uid="{90917CF3-E792-42FB-8AC7-78F9AA8C9C11}"/>
  <mergeCells count="10">
    <mergeCell ref="C279:C286"/>
    <mergeCell ref="C303:C311"/>
    <mergeCell ref="C323:C331"/>
    <mergeCell ref="B11:F11"/>
    <mergeCell ref="B5:F5"/>
    <mergeCell ref="B6:F6"/>
    <mergeCell ref="B7:F7"/>
    <mergeCell ref="B8:F8"/>
    <mergeCell ref="B9:F9"/>
    <mergeCell ref="B10:F10"/>
  </mergeCells>
  <printOptions horizontalCentered="1"/>
  <pageMargins left="0.70866141732283472" right="0.39370078740157483" top="0.19685039370078741" bottom="0.39370078740157483" header="0.39370078740157483" footer="0.15748031496062992"/>
  <pageSetup paperSize="9" scale="82" firstPageNumber="153" fitToHeight="9" orientation="portrait" r:id="rId1"/>
  <headerFooter>
    <oddFooter>&amp;R&amp;"-,Regular"&amp;9&amp;P / &amp;N</oddFooter>
  </headerFooter>
  <rowBreaks count="10" manualBreakCount="10">
    <brk id="24" max="16383" man="1"/>
    <brk id="67" max="5" man="1"/>
    <brk id="91" max="5" man="1"/>
    <brk id="229" max="5" man="1"/>
    <brk id="261" max="16383" man="1"/>
    <brk id="434" max="5" man="1"/>
    <brk id="511" max="16383" man="1"/>
    <brk id="589" max="16383" man="1"/>
    <brk id="612" max="16383" man="1"/>
    <brk id="638"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84A6E-EC10-4C31-B792-BABAB28CABCE}">
  <dimension ref="A1:FN87"/>
  <sheetViews>
    <sheetView showGridLines="0" topLeftCell="A66" zoomScaleNormal="100" workbookViewId="0">
      <selection activeCell="B73" sqref="B73:F73"/>
    </sheetView>
  </sheetViews>
  <sheetFormatPr defaultColWidth="9" defaultRowHeight="12.75"/>
  <cols>
    <col min="1" max="1" width="4.140625" style="322" bestFit="1" customWidth="1"/>
    <col min="2" max="2" width="39.5703125" style="322" customWidth="1"/>
    <col min="3" max="3" width="5" style="322" customWidth="1"/>
    <col min="4" max="4" width="7.7109375" style="322" bestFit="1" customWidth="1"/>
    <col min="5" max="5" width="15.42578125" style="365" bestFit="1" customWidth="1"/>
    <col min="6" max="6" width="13.7109375" style="366" customWidth="1"/>
    <col min="7" max="7" width="9" style="322"/>
    <col min="8" max="8" width="20.42578125" style="322" customWidth="1"/>
    <col min="9" max="9" width="10.42578125" style="322" bestFit="1" customWidth="1"/>
    <col min="10" max="16384" width="9" style="322"/>
  </cols>
  <sheetData>
    <row r="1" spans="1:9" ht="33.75">
      <c r="A1" s="211" t="s">
        <v>285</v>
      </c>
      <c r="B1" s="211" t="s">
        <v>286</v>
      </c>
      <c r="C1" s="211" t="s">
        <v>287</v>
      </c>
      <c r="D1" s="211" t="s">
        <v>288</v>
      </c>
      <c r="E1" s="212" t="s">
        <v>289</v>
      </c>
      <c r="F1" s="212" t="s">
        <v>290</v>
      </c>
    </row>
    <row r="2" spans="1:9">
      <c r="A2" s="323"/>
      <c r="B2" s="324"/>
      <c r="C2" s="325"/>
      <c r="D2" s="326"/>
      <c r="E2" s="327"/>
      <c r="F2" s="328"/>
    </row>
    <row r="3" spans="1:9" ht="25.5">
      <c r="A3" s="213"/>
      <c r="B3" s="329" t="s">
        <v>777</v>
      </c>
      <c r="C3" s="215"/>
      <c r="D3" s="215"/>
      <c r="E3" s="215"/>
      <c r="F3" s="216"/>
    </row>
    <row r="4" spans="1:9" ht="38.25">
      <c r="A4" s="323"/>
      <c r="B4" s="213" t="s">
        <v>778</v>
      </c>
      <c r="C4" s="325"/>
      <c r="D4" s="326"/>
      <c r="E4" s="327"/>
      <c r="F4" s="328"/>
    </row>
    <row r="5" spans="1:9">
      <c r="A5" s="323"/>
      <c r="B5" s="213"/>
      <c r="C5" s="325"/>
      <c r="D5" s="326"/>
      <c r="E5" s="327"/>
      <c r="F5" s="328"/>
    </row>
    <row r="6" spans="1:9" ht="38.25">
      <c r="A6" s="213"/>
      <c r="B6" s="214" t="s">
        <v>937</v>
      </c>
      <c r="C6" s="214"/>
      <c r="D6" s="214"/>
      <c r="E6" s="215"/>
      <c r="F6" s="216"/>
    </row>
    <row r="7" spans="1:9">
      <c r="A7" s="323"/>
      <c r="B7" s="324"/>
      <c r="C7" s="325"/>
      <c r="D7" s="326"/>
      <c r="E7" s="327"/>
      <c r="F7" s="328"/>
    </row>
    <row r="8" spans="1:9" s="331" customFormat="1">
      <c r="A8" s="402" t="s">
        <v>296</v>
      </c>
      <c r="B8" s="217" t="s">
        <v>1128</v>
      </c>
      <c r="C8" s="217"/>
      <c r="D8" s="217"/>
      <c r="E8" s="218"/>
      <c r="F8" s="219"/>
    </row>
    <row r="9" spans="1:9" s="331" customFormat="1" ht="92.1" customHeight="1">
      <c r="A9" s="402"/>
      <c r="B9" s="403" t="s">
        <v>1124</v>
      </c>
      <c r="C9" s="403"/>
      <c r="D9" s="403"/>
      <c r="E9" s="403"/>
      <c r="F9" s="403"/>
    </row>
    <row r="10" spans="1:9" s="331" customFormat="1" ht="186.95" customHeight="1">
      <c r="A10" s="402"/>
      <c r="B10" s="403" t="s">
        <v>1125</v>
      </c>
      <c r="C10" s="403"/>
      <c r="D10" s="403"/>
      <c r="E10" s="403"/>
      <c r="F10" s="403"/>
    </row>
    <row r="11" spans="1:9" s="331" customFormat="1">
      <c r="A11" s="330"/>
      <c r="B11" s="220"/>
      <c r="C11" s="221"/>
      <c r="D11" s="220"/>
      <c r="E11" s="218"/>
      <c r="F11" s="219"/>
    </row>
    <row r="12" spans="1:9" s="331" customFormat="1">
      <c r="A12" s="330" t="s">
        <v>779</v>
      </c>
      <c r="B12" s="217" t="s">
        <v>780</v>
      </c>
      <c r="C12" s="217"/>
      <c r="D12" s="217"/>
      <c r="E12" s="218"/>
      <c r="F12" s="219"/>
    </row>
    <row r="13" spans="1:9" s="331" customFormat="1">
      <c r="A13" s="323" t="s">
        <v>693</v>
      </c>
      <c r="B13" s="324"/>
      <c r="C13" s="325"/>
      <c r="D13" s="326"/>
      <c r="E13" s="327"/>
      <c r="F13" s="328"/>
    </row>
    <row r="14" spans="1:9" s="331" customFormat="1" ht="243.95" customHeight="1">
      <c r="A14" s="332">
        <v>1</v>
      </c>
      <c r="B14" s="316" t="s">
        <v>1129</v>
      </c>
      <c r="C14" s="333" t="s">
        <v>3</v>
      </c>
      <c r="D14" s="333"/>
      <c r="E14" s="328"/>
      <c r="F14" s="334"/>
      <c r="H14" s="335"/>
    </row>
    <row r="15" spans="1:9" s="331" customFormat="1" ht="186.4" customHeight="1">
      <c r="A15" s="332">
        <v>2</v>
      </c>
      <c r="B15" s="316" t="s">
        <v>1130</v>
      </c>
      <c r="C15" s="333" t="s">
        <v>3</v>
      </c>
      <c r="D15" s="333"/>
      <c r="E15" s="328"/>
      <c r="F15" s="334"/>
      <c r="H15" s="335"/>
      <c r="I15" s="336"/>
    </row>
    <row r="16" spans="1:9" s="331" customFormat="1">
      <c r="A16" s="330"/>
      <c r="B16" s="324"/>
      <c r="C16" s="325"/>
      <c r="D16" s="326"/>
      <c r="E16" s="327"/>
      <c r="F16" s="328"/>
      <c r="H16" s="335"/>
    </row>
    <row r="17" spans="1:170" s="342" customFormat="1">
      <c r="A17" s="337"/>
      <c r="B17" s="338" t="s">
        <v>938</v>
      </c>
      <c r="C17" s="339"/>
      <c r="D17" s="339"/>
      <c r="E17" s="340"/>
      <c r="F17" s="341"/>
      <c r="H17" s="335"/>
      <c r="I17" s="343"/>
    </row>
    <row r="18" spans="1:170" s="331" customFormat="1">
      <c r="A18" s="323"/>
      <c r="B18" s="324"/>
      <c r="C18" s="325"/>
      <c r="D18" s="326"/>
      <c r="E18" s="327"/>
      <c r="F18" s="328"/>
      <c r="H18" s="335"/>
    </row>
    <row r="19" spans="1:170" s="331" customFormat="1">
      <c r="A19" s="330" t="s">
        <v>782</v>
      </c>
      <c r="B19" s="217" t="s">
        <v>783</v>
      </c>
      <c r="C19" s="217"/>
      <c r="D19" s="217"/>
      <c r="E19" s="218"/>
      <c r="F19" s="219"/>
      <c r="H19" s="335"/>
    </row>
    <row r="20" spans="1:170" s="331" customFormat="1">
      <c r="A20" s="323" t="s">
        <v>693</v>
      </c>
      <c r="B20" s="324"/>
      <c r="C20" s="325"/>
      <c r="D20" s="326"/>
      <c r="E20" s="327"/>
      <c r="F20" s="328"/>
      <c r="H20" s="335"/>
    </row>
    <row r="21" spans="1:170" s="346" customFormat="1" ht="191.25">
      <c r="A21" s="332">
        <v>1</v>
      </c>
      <c r="B21" s="317" t="s">
        <v>939</v>
      </c>
      <c r="C21" s="333" t="s">
        <v>14</v>
      </c>
      <c r="D21" s="333"/>
      <c r="E21" s="328"/>
      <c r="F21" s="334"/>
      <c r="G21" s="344"/>
      <c r="H21" s="335"/>
      <c r="I21" s="344"/>
      <c r="J21" s="345"/>
      <c r="K21" s="344"/>
      <c r="L21" s="344"/>
      <c r="M21" s="344"/>
      <c r="N21" s="344"/>
      <c r="O21" s="344"/>
      <c r="P21" s="344"/>
      <c r="Q21" s="344"/>
      <c r="R21" s="344"/>
      <c r="S21" s="344"/>
      <c r="T21" s="344"/>
      <c r="U21" s="344"/>
      <c r="V21" s="344"/>
      <c r="W21" s="344"/>
      <c r="X21" s="344"/>
      <c r="Y21" s="344"/>
      <c r="Z21" s="344"/>
      <c r="AA21" s="344"/>
      <c r="AB21" s="344"/>
      <c r="AC21" s="344"/>
      <c r="AD21" s="344"/>
      <c r="AE21" s="344"/>
      <c r="AF21" s="344"/>
      <c r="AG21" s="344"/>
      <c r="AH21" s="344"/>
      <c r="AI21" s="344"/>
      <c r="AJ21" s="344"/>
      <c r="AK21" s="344"/>
      <c r="AL21" s="344"/>
      <c r="AM21" s="344"/>
      <c r="AN21" s="344"/>
      <c r="AO21" s="344"/>
      <c r="AP21" s="344"/>
      <c r="AQ21" s="344"/>
      <c r="AR21" s="344"/>
      <c r="AS21" s="344"/>
      <c r="AT21" s="344"/>
      <c r="AU21" s="344"/>
      <c r="AV21" s="344"/>
      <c r="AW21" s="344"/>
      <c r="AX21" s="344"/>
      <c r="AY21" s="344"/>
      <c r="AZ21" s="344"/>
      <c r="BA21" s="344"/>
      <c r="BB21" s="344"/>
      <c r="BC21" s="344"/>
      <c r="BD21" s="344"/>
      <c r="BE21" s="344"/>
      <c r="BF21" s="344"/>
      <c r="BG21" s="344"/>
      <c r="BH21" s="344"/>
      <c r="BI21" s="344"/>
      <c r="BJ21" s="344"/>
      <c r="BK21" s="344"/>
      <c r="BL21" s="344"/>
      <c r="BM21" s="344"/>
      <c r="BN21" s="344"/>
      <c r="BO21" s="344"/>
      <c r="BP21" s="344"/>
      <c r="BQ21" s="344"/>
      <c r="BR21" s="344"/>
      <c r="BS21" s="344"/>
      <c r="BT21" s="344"/>
      <c r="BU21" s="344"/>
      <c r="BV21" s="344"/>
      <c r="BW21" s="344"/>
      <c r="BX21" s="344"/>
      <c r="BY21" s="344"/>
      <c r="BZ21" s="344"/>
      <c r="CA21" s="344"/>
      <c r="CB21" s="344"/>
      <c r="CC21" s="344"/>
      <c r="CD21" s="344"/>
      <c r="CE21" s="344"/>
      <c r="CF21" s="344"/>
      <c r="CG21" s="344"/>
      <c r="CH21" s="344"/>
      <c r="CI21" s="344"/>
      <c r="CJ21" s="344"/>
      <c r="CK21" s="344"/>
      <c r="CL21" s="344"/>
      <c r="CM21" s="344"/>
      <c r="CN21" s="344"/>
      <c r="CO21" s="344"/>
      <c r="CP21" s="344"/>
      <c r="CQ21" s="344"/>
      <c r="CR21" s="344"/>
      <c r="CS21" s="344"/>
      <c r="CT21" s="344"/>
      <c r="CU21" s="344"/>
      <c r="CV21" s="344"/>
      <c r="CW21" s="344"/>
      <c r="CX21" s="344"/>
      <c r="CY21" s="344"/>
      <c r="CZ21" s="344"/>
      <c r="DA21" s="344"/>
      <c r="DB21" s="344"/>
      <c r="DC21" s="344"/>
      <c r="DD21" s="344"/>
      <c r="DE21" s="344"/>
      <c r="DF21" s="344"/>
      <c r="DG21" s="344"/>
      <c r="DH21" s="344"/>
      <c r="DI21" s="344"/>
      <c r="DJ21" s="344"/>
      <c r="DK21" s="344"/>
      <c r="DL21" s="344"/>
      <c r="DM21" s="344"/>
      <c r="DN21" s="344"/>
      <c r="DO21" s="344"/>
      <c r="DP21" s="344"/>
      <c r="DQ21" s="344"/>
      <c r="DR21" s="344"/>
      <c r="DS21" s="344"/>
      <c r="DT21" s="344"/>
      <c r="DU21" s="344"/>
      <c r="DV21" s="344"/>
      <c r="DW21" s="344"/>
      <c r="DX21" s="344"/>
      <c r="DY21" s="344"/>
      <c r="DZ21" s="344"/>
      <c r="EA21" s="344"/>
      <c r="EB21" s="344"/>
      <c r="EC21" s="344"/>
      <c r="ED21" s="344"/>
      <c r="EE21" s="344"/>
      <c r="EF21" s="344"/>
      <c r="EG21" s="344"/>
      <c r="EH21" s="344"/>
      <c r="EI21" s="344"/>
      <c r="EJ21" s="344"/>
      <c r="EK21" s="344"/>
      <c r="EL21" s="344"/>
      <c r="EM21" s="344"/>
      <c r="EN21" s="344"/>
      <c r="EO21" s="344"/>
      <c r="EP21" s="344"/>
      <c r="EQ21" s="344"/>
      <c r="ER21" s="344"/>
      <c r="ES21" s="344"/>
      <c r="ET21" s="344"/>
      <c r="EU21" s="344"/>
      <c r="EV21" s="344"/>
      <c r="EW21" s="344"/>
      <c r="EX21" s="344"/>
      <c r="EY21" s="344"/>
      <c r="EZ21" s="344"/>
      <c r="FA21" s="344"/>
      <c r="FB21" s="344"/>
      <c r="FC21" s="344"/>
      <c r="FD21" s="344"/>
      <c r="FE21" s="344"/>
      <c r="FF21" s="344"/>
      <c r="FG21" s="344"/>
      <c r="FH21" s="344"/>
      <c r="FI21" s="344"/>
      <c r="FJ21" s="344"/>
      <c r="FK21" s="344"/>
      <c r="FL21" s="344"/>
      <c r="FM21" s="344"/>
      <c r="FN21" s="344"/>
    </row>
    <row r="22" spans="1:170" s="346" customFormat="1" ht="25.5">
      <c r="A22" s="332">
        <v>2</v>
      </c>
      <c r="B22" s="317" t="s">
        <v>940</v>
      </c>
      <c r="C22" s="333" t="s">
        <v>3</v>
      </c>
      <c r="D22" s="333"/>
      <c r="E22" s="328"/>
      <c r="F22" s="334"/>
      <c r="G22" s="344"/>
      <c r="H22" s="335"/>
      <c r="I22" s="344"/>
      <c r="J22" s="344"/>
      <c r="K22" s="344"/>
      <c r="L22" s="344"/>
      <c r="M22" s="344"/>
      <c r="N22" s="344"/>
      <c r="O22" s="344"/>
      <c r="P22" s="344"/>
      <c r="Q22" s="344"/>
      <c r="R22" s="344"/>
      <c r="S22" s="344"/>
      <c r="T22" s="344"/>
      <c r="U22" s="344"/>
      <c r="V22" s="344"/>
      <c r="W22" s="344"/>
      <c r="X22" s="344"/>
      <c r="Y22" s="344"/>
      <c r="Z22" s="344"/>
      <c r="AA22" s="344"/>
      <c r="AB22" s="344"/>
      <c r="AC22" s="344"/>
      <c r="AD22" s="344"/>
      <c r="AE22" s="344"/>
      <c r="AF22" s="344"/>
      <c r="AG22" s="344"/>
      <c r="AH22" s="344"/>
      <c r="AI22" s="344"/>
      <c r="AJ22" s="344"/>
      <c r="AK22" s="344"/>
      <c r="AL22" s="344"/>
      <c r="AM22" s="344"/>
      <c r="AN22" s="344"/>
      <c r="AO22" s="344"/>
      <c r="AP22" s="344"/>
      <c r="AQ22" s="344"/>
      <c r="AR22" s="344"/>
      <c r="AS22" s="344"/>
      <c r="AT22" s="344"/>
      <c r="AU22" s="344"/>
      <c r="AV22" s="344"/>
      <c r="AW22" s="344"/>
      <c r="AX22" s="344"/>
      <c r="AY22" s="344"/>
      <c r="AZ22" s="344"/>
      <c r="BA22" s="344"/>
      <c r="BB22" s="344"/>
      <c r="BC22" s="344"/>
      <c r="BD22" s="344"/>
      <c r="BE22" s="344"/>
      <c r="BF22" s="344"/>
      <c r="BG22" s="344"/>
      <c r="BH22" s="344"/>
      <c r="BI22" s="344"/>
      <c r="BJ22" s="344"/>
      <c r="BK22" s="344"/>
      <c r="BL22" s="344"/>
      <c r="BM22" s="344"/>
      <c r="BN22" s="344"/>
      <c r="BO22" s="344"/>
      <c r="BP22" s="344"/>
      <c r="BQ22" s="344"/>
      <c r="BR22" s="344"/>
      <c r="BS22" s="344"/>
      <c r="BT22" s="344"/>
      <c r="BU22" s="344"/>
      <c r="BV22" s="344"/>
      <c r="BW22" s="344"/>
      <c r="BX22" s="344"/>
      <c r="BY22" s="344"/>
      <c r="BZ22" s="344"/>
      <c r="CA22" s="344"/>
      <c r="CB22" s="344"/>
      <c r="CC22" s="344"/>
      <c r="CD22" s="344"/>
      <c r="CE22" s="344"/>
      <c r="CF22" s="344"/>
      <c r="CG22" s="344"/>
      <c r="CH22" s="344"/>
      <c r="CI22" s="344"/>
      <c r="CJ22" s="344"/>
      <c r="CK22" s="344"/>
      <c r="CL22" s="344"/>
      <c r="CM22" s="344"/>
      <c r="CN22" s="344"/>
      <c r="CO22" s="344"/>
      <c r="CP22" s="344"/>
      <c r="CQ22" s="344"/>
      <c r="CR22" s="344"/>
      <c r="CS22" s="344"/>
      <c r="CT22" s="344"/>
      <c r="CU22" s="344"/>
      <c r="CV22" s="344"/>
      <c r="CW22" s="344"/>
      <c r="CX22" s="344"/>
      <c r="CY22" s="344"/>
      <c r="CZ22" s="344"/>
      <c r="DA22" s="344"/>
      <c r="DB22" s="344"/>
      <c r="DC22" s="344"/>
      <c r="DD22" s="344"/>
      <c r="DE22" s="344"/>
      <c r="DF22" s="344"/>
      <c r="DG22" s="344"/>
      <c r="DH22" s="344"/>
      <c r="DI22" s="344"/>
      <c r="DJ22" s="344"/>
      <c r="DK22" s="344"/>
      <c r="DL22" s="344"/>
      <c r="DM22" s="344"/>
      <c r="DN22" s="344"/>
      <c r="DO22" s="344"/>
      <c r="DP22" s="344"/>
      <c r="DQ22" s="344"/>
      <c r="DR22" s="344"/>
      <c r="DS22" s="344"/>
      <c r="DT22" s="344"/>
      <c r="DU22" s="344"/>
      <c r="DV22" s="344"/>
      <c r="DW22" s="344"/>
      <c r="DX22" s="344"/>
      <c r="DY22" s="344"/>
      <c r="DZ22" s="344"/>
      <c r="EA22" s="344"/>
      <c r="EB22" s="344"/>
      <c r="EC22" s="344"/>
      <c r="ED22" s="344"/>
      <c r="EE22" s="344"/>
      <c r="EF22" s="344"/>
      <c r="EG22" s="344"/>
      <c r="EH22" s="344"/>
      <c r="EI22" s="344"/>
      <c r="EJ22" s="344"/>
      <c r="EK22" s="344"/>
      <c r="EL22" s="344"/>
      <c r="EM22" s="344"/>
      <c r="EN22" s="344"/>
      <c r="EO22" s="344"/>
      <c r="EP22" s="344"/>
      <c r="EQ22" s="344"/>
      <c r="ER22" s="344"/>
      <c r="ES22" s="344"/>
      <c r="ET22" s="344"/>
      <c r="EU22" s="344"/>
      <c r="EV22" s="344"/>
      <c r="EW22" s="344"/>
      <c r="EX22" s="344"/>
      <c r="EY22" s="344"/>
      <c r="EZ22" s="344"/>
      <c r="FA22" s="344"/>
      <c r="FB22" s="344"/>
      <c r="FC22" s="344"/>
      <c r="FD22" s="344"/>
      <c r="FE22" s="344"/>
      <c r="FF22" s="344"/>
      <c r="FG22" s="344"/>
      <c r="FH22" s="344"/>
      <c r="FI22" s="344"/>
      <c r="FJ22" s="344"/>
      <c r="FK22" s="344"/>
      <c r="FL22" s="344"/>
      <c r="FM22" s="344"/>
      <c r="FN22" s="344"/>
    </row>
    <row r="23" spans="1:170" s="346" customFormat="1" ht="25.5">
      <c r="A23" s="332">
        <v>3</v>
      </c>
      <c r="B23" s="222" t="s">
        <v>784</v>
      </c>
      <c r="C23" s="333" t="s">
        <v>3</v>
      </c>
      <c r="D23" s="333"/>
      <c r="E23" s="328"/>
      <c r="F23" s="334"/>
      <c r="G23" s="344"/>
      <c r="H23" s="335"/>
      <c r="I23" s="344"/>
      <c r="J23" s="344"/>
      <c r="K23" s="344"/>
      <c r="L23" s="344"/>
      <c r="M23" s="344"/>
      <c r="N23" s="344"/>
      <c r="O23" s="344"/>
      <c r="P23" s="344"/>
      <c r="Q23" s="344"/>
      <c r="R23" s="344"/>
      <c r="S23" s="344"/>
      <c r="T23" s="344"/>
      <c r="U23" s="344"/>
      <c r="V23" s="344"/>
      <c r="W23" s="344"/>
      <c r="X23" s="344"/>
      <c r="Y23" s="344"/>
      <c r="Z23" s="344"/>
      <c r="AA23" s="344"/>
      <c r="AB23" s="344"/>
      <c r="AC23" s="344"/>
      <c r="AD23" s="344"/>
      <c r="AE23" s="344"/>
      <c r="AF23" s="344"/>
      <c r="AG23" s="344"/>
      <c r="AH23" s="344"/>
      <c r="AI23" s="344"/>
      <c r="AJ23" s="344"/>
      <c r="AK23" s="344"/>
      <c r="AL23" s="344"/>
      <c r="AM23" s="344"/>
      <c r="AN23" s="344"/>
      <c r="AO23" s="344"/>
      <c r="AP23" s="344"/>
      <c r="AQ23" s="344"/>
      <c r="AR23" s="344"/>
      <c r="AS23" s="344"/>
      <c r="AT23" s="344"/>
      <c r="AU23" s="344"/>
      <c r="AV23" s="344"/>
      <c r="AW23" s="344"/>
      <c r="AX23" s="344"/>
      <c r="AY23" s="344"/>
      <c r="AZ23" s="344"/>
      <c r="BA23" s="344"/>
      <c r="BB23" s="344"/>
      <c r="BC23" s="344"/>
      <c r="BD23" s="344"/>
      <c r="BE23" s="344"/>
      <c r="BF23" s="344"/>
      <c r="BG23" s="344"/>
      <c r="BH23" s="344"/>
      <c r="BI23" s="344"/>
      <c r="BJ23" s="344"/>
      <c r="BK23" s="344"/>
      <c r="BL23" s="344"/>
      <c r="BM23" s="344"/>
      <c r="BN23" s="344"/>
      <c r="BO23" s="344"/>
      <c r="BP23" s="344"/>
      <c r="BQ23" s="344"/>
      <c r="BR23" s="344"/>
      <c r="BS23" s="344"/>
      <c r="BT23" s="344"/>
      <c r="BU23" s="344"/>
      <c r="BV23" s="344"/>
      <c r="BW23" s="344"/>
      <c r="BX23" s="344"/>
      <c r="BY23" s="344"/>
      <c r="BZ23" s="344"/>
      <c r="CA23" s="344"/>
      <c r="CB23" s="344"/>
      <c r="CC23" s="344"/>
      <c r="CD23" s="344"/>
      <c r="CE23" s="344"/>
      <c r="CF23" s="344"/>
      <c r="CG23" s="344"/>
      <c r="CH23" s="344"/>
      <c r="CI23" s="344"/>
      <c r="CJ23" s="344"/>
      <c r="CK23" s="344"/>
      <c r="CL23" s="344"/>
      <c r="CM23" s="344"/>
      <c r="CN23" s="344"/>
      <c r="CO23" s="344"/>
      <c r="CP23" s="344"/>
      <c r="CQ23" s="344"/>
      <c r="CR23" s="344"/>
      <c r="CS23" s="344"/>
      <c r="CT23" s="344"/>
      <c r="CU23" s="344"/>
      <c r="CV23" s="344"/>
      <c r="CW23" s="344"/>
      <c r="CX23" s="344"/>
      <c r="CY23" s="344"/>
      <c r="CZ23" s="344"/>
      <c r="DA23" s="344"/>
      <c r="DB23" s="344"/>
      <c r="DC23" s="344"/>
      <c r="DD23" s="344"/>
      <c r="DE23" s="344"/>
      <c r="DF23" s="344"/>
      <c r="DG23" s="344"/>
      <c r="DH23" s="344"/>
      <c r="DI23" s="344"/>
      <c r="DJ23" s="344"/>
      <c r="DK23" s="344"/>
      <c r="DL23" s="344"/>
      <c r="DM23" s="344"/>
      <c r="DN23" s="344"/>
      <c r="DO23" s="344"/>
      <c r="DP23" s="344"/>
      <c r="DQ23" s="344"/>
      <c r="DR23" s="344"/>
      <c r="DS23" s="344"/>
      <c r="DT23" s="344"/>
      <c r="DU23" s="344"/>
      <c r="DV23" s="344"/>
      <c r="DW23" s="344"/>
      <c r="DX23" s="344"/>
      <c r="DY23" s="344"/>
      <c r="DZ23" s="344"/>
      <c r="EA23" s="344"/>
      <c r="EB23" s="344"/>
      <c r="EC23" s="344"/>
      <c r="ED23" s="344"/>
      <c r="EE23" s="344"/>
      <c r="EF23" s="344"/>
      <c r="EG23" s="344"/>
      <c r="EH23" s="344"/>
      <c r="EI23" s="344"/>
      <c r="EJ23" s="344"/>
      <c r="EK23" s="344"/>
      <c r="EL23" s="344"/>
      <c r="EM23" s="344"/>
      <c r="EN23" s="344"/>
      <c r="EO23" s="344"/>
      <c r="EP23" s="344"/>
      <c r="EQ23" s="344"/>
      <c r="ER23" s="344"/>
      <c r="ES23" s="344"/>
      <c r="ET23" s="344"/>
      <c r="EU23" s="344"/>
      <c r="EV23" s="344"/>
      <c r="EW23" s="344"/>
      <c r="EX23" s="344"/>
      <c r="EY23" s="344"/>
      <c r="EZ23" s="344"/>
      <c r="FA23" s="344"/>
      <c r="FB23" s="344"/>
      <c r="FC23" s="344"/>
      <c r="FD23" s="344"/>
      <c r="FE23" s="344"/>
      <c r="FF23" s="344"/>
      <c r="FG23" s="344"/>
      <c r="FH23" s="344"/>
      <c r="FI23" s="344"/>
      <c r="FJ23" s="344"/>
      <c r="FK23" s="344"/>
      <c r="FL23" s="344"/>
      <c r="FM23" s="344"/>
      <c r="FN23" s="344"/>
    </row>
    <row r="24" spans="1:170" s="346" customFormat="1" ht="76.5">
      <c r="A24" s="332">
        <v>4</v>
      </c>
      <c r="B24" s="222" t="s">
        <v>785</v>
      </c>
      <c r="C24" s="333" t="s">
        <v>3</v>
      </c>
      <c r="D24" s="333"/>
      <c r="E24" s="328"/>
      <c r="F24" s="334"/>
      <c r="G24" s="344"/>
      <c r="H24" s="335"/>
      <c r="I24" s="344"/>
      <c r="J24" s="344"/>
      <c r="K24" s="344"/>
      <c r="L24" s="344"/>
      <c r="M24" s="344"/>
      <c r="N24" s="344"/>
      <c r="O24" s="344"/>
      <c r="P24" s="344"/>
      <c r="Q24" s="344"/>
      <c r="R24" s="344"/>
      <c r="S24" s="344"/>
      <c r="T24" s="344"/>
      <c r="U24" s="344"/>
      <c r="V24" s="344"/>
      <c r="W24" s="344"/>
      <c r="X24" s="344"/>
      <c r="Y24" s="344"/>
      <c r="Z24" s="344"/>
      <c r="AA24" s="344"/>
      <c r="AB24" s="344"/>
      <c r="AC24" s="344"/>
      <c r="AD24" s="344"/>
      <c r="AE24" s="344"/>
      <c r="AF24" s="344"/>
      <c r="AG24" s="344"/>
      <c r="AH24" s="344"/>
      <c r="AI24" s="344"/>
      <c r="AJ24" s="344"/>
      <c r="AK24" s="344"/>
      <c r="AL24" s="344"/>
      <c r="AM24" s="344"/>
      <c r="AN24" s="344"/>
      <c r="AO24" s="344"/>
      <c r="AP24" s="344"/>
      <c r="AQ24" s="344"/>
      <c r="AR24" s="344"/>
      <c r="AS24" s="344"/>
      <c r="AT24" s="344"/>
      <c r="AU24" s="344"/>
      <c r="AV24" s="344"/>
      <c r="AW24" s="344"/>
      <c r="AX24" s="344"/>
      <c r="AY24" s="344"/>
      <c r="AZ24" s="344"/>
      <c r="BA24" s="344"/>
      <c r="BB24" s="344"/>
      <c r="BC24" s="344"/>
      <c r="BD24" s="344"/>
      <c r="BE24" s="344"/>
      <c r="BF24" s="344"/>
      <c r="BG24" s="344"/>
      <c r="BH24" s="344"/>
      <c r="BI24" s="344"/>
      <c r="BJ24" s="344"/>
      <c r="BK24" s="344"/>
      <c r="BL24" s="344"/>
      <c r="BM24" s="344"/>
      <c r="BN24" s="344"/>
      <c r="BO24" s="344"/>
      <c r="BP24" s="344"/>
      <c r="BQ24" s="344"/>
      <c r="BR24" s="344"/>
      <c r="BS24" s="344"/>
      <c r="BT24" s="344"/>
      <c r="BU24" s="344"/>
      <c r="BV24" s="344"/>
      <c r="BW24" s="344"/>
      <c r="BX24" s="344"/>
      <c r="BY24" s="344"/>
      <c r="BZ24" s="344"/>
      <c r="CA24" s="344"/>
      <c r="CB24" s="344"/>
      <c r="CC24" s="344"/>
      <c r="CD24" s="344"/>
      <c r="CE24" s="344"/>
      <c r="CF24" s="344"/>
      <c r="CG24" s="344"/>
      <c r="CH24" s="344"/>
      <c r="CI24" s="344"/>
      <c r="CJ24" s="344"/>
      <c r="CK24" s="344"/>
      <c r="CL24" s="344"/>
      <c r="CM24" s="344"/>
      <c r="CN24" s="344"/>
      <c r="CO24" s="344"/>
      <c r="CP24" s="344"/>
      <c r="CQ24" s="344"/>
      <c r="CR24" s="344"/>
      <c r="CS24" s="344"/>
      <c r="CT24" s="344"/>
      <c r="CU24" s="344"/>
      <c r="CV24" s="344"/>
      <c r="CW24" s="344"/>
      <c r="CX24" s="344"/>
      <c r="CY24" s="344"/>
      <c r="CZ24" s="344"/>
      <c r="DA24" s="344"/>
      <c r="DB24" s="344"/>
      <c r="DC24" s="344"/>
      <c r="DD24" s="344"/>
      <c r="DE24" s="344"/>
      <c r="DF24" s="344"/>
      <c r="DG24" s="344"/>
      <c r="DH24" s="344"/>
      <c r="DI24" s="344"/>
      <c r="DJ24" s="344"/>
      <c r="DK24" s="344"/>
      <c r="DL24" s="344"/>
      <c r="DM24" s="344"/>
      <c r="DN24" s="344"/>
      <c r="DO24" s="344"/>
      <c r="DP24" s="344"/>
      <c r="DQ24" s="344"/>
      <c r="DR24" s="344"/>
      <c r="DS24" s="344"/>
      <c r="DT24" s="344"/>
      <c r="DU24" s="344"/>
      <c r="DV24" s="344"/>
      <c r="DW24" s="344"/>
      <c r="DX24" s="344"/>
      <c r="DY24" s="344"/>
      <c r="DZ24" s="344"/>
      <c r="EA24" s="344"/>
      <c r="EB24" s="344"/>
      <c r="EC24" s="344"/>
      <c r="ED24" s="344"/>
      <c r="EE24" s="344"/>
      <c r="EF24" s="344"/>
      <c r="EG24" s="344"/>
      <c r="EH24" s="344"/>
      <c r="EI24" s="344"/>
      <c r="EJ24" s="344"/>
      <c r="EK24" s="344"/>
      <c r="EL24" s="344"/>
      <c r="EM24" s="344"/>
      <c r="EN24" s="344"/>
      <c r="EO24" s="344"/>
      <c r="EP24" s="344"/>
      <c r="EQ24" s="344"/>
      <c r="ER24" s="344"/>
      <c r="ES24" s="344"/>
      <c r="ET24" s="344"/>
      <c r="EU24" s="344"/>
      <c r="EV24" s="344"/>
      <c r="EW24" s="344"/>
      <c r="EX24" s="344"/>
      <c r="EY24" s="344"/>
      <c r="EZ24" s="344"/>
      <c r="FA24" s="344"/>
      <c r="FB24" s="344"/>
      <c r="FC24" s="344"/>
      <c r="FD24" s="344"/>
      <c r="FE24" s="344"/>
      <c r="FF24" s="344"/>
      <c r="FG24" s="344"/>
      <c r="FH24" s="344"/>
      <c r="FI24" s="344"/>
      <c r="FJ24" s="344"/>
      <c r="FK24" s="344"/>
      <c r="FL24" s="344"/>
      <c r="FM24" s="344"/>
      <c r="FN24" s="344"/>
    </row>
    <row r="25" spans="1:170" s="331" customFormat="1">
      <c r="A25" s="330"/>
      <c r="B25" s="324"/>
      <c r="C25" s="325"/>
      <c r="D25" s="326"/>
      <c r="E25" s="327"/>
      <c r="F25" s="328"/>
      <c r="H25" s="335"/>
    </row>
    <row r="26" spans="1:170" s="342" customFormat="1">
      <c r="A26" s="337"/>
      <c r="B26" s="338" t="s">
        <v>941</v>
      </c>
      <c r="C26" s="339"/>
      <c r="D26" s="339"/>
      <c r="E26" s="340"/>
      <c r="F26" s="341"/>
      <c r="H26" s="335"/>
    </row>
    <row r="27" spans="1:170" s="331" customFormat="1">
      <c r="A27" s="323"/>
      <c r="B27" s="324"/>
      <c r="C27" s="325"/>
      <c r="D27" s="326"/>
      <c r="E27" s="327"/>
      <c r="F27" s="328"/>
      <c r="H27" s="335"/>
    </row>
    <row r="28" spans="1:170" s="331" customFormat="1">
      <c r="A28" s="330" t="s">
        <v>786</v>
      </c>
      <c r="B28" s="217" t="s">
        <v>787</v>
      </c>
      <c r="C28" s="217"/>
      <c r="D28" s="217"/>
      <c r="E28" s="218"/>
      <c r="F28" s="219"/>
      <c r="H28" s="335"/>
    </row>
    <row r="29" spans="1:170" s="331" customFormat="1">
      <c r="A29" s="323" t="s">
        <v>693</v>
      </c>
      <c r="B29" s="324"/>
      <c r="C29" s="325"/>
      <c r="D29" s="326"/>
      <c r="E29" s="327"/>
      <c r="F29" s="328"/>
      <c r="H29" s="335"/>
    </row>
    <row r="30" spans="1:170" s="346" customFormat="1" ht="191.25">
      <c r="A30" s="332">
        <v>1</v>
      </c>
      <c r="B30" s="317" t="s">
        <v>942</v>
      </c>
      <c r="C30" s="333" t="s">
        <v>14</v>
      </c>
      <c r="D30" s="333"/>
      <c r="E30" s="328"/>
      <c r="F30" s="334"/>
      <c r="G30" s="344"/>
      <c r="H30" s="335"/>
      <c r="I30" s="344"/>
      <c r="J30" s="345"/>
      <c r="K30" s="344"/>
      <c r="L30" s="344"/>
      <c r="M30" s="344"/>
      <c r="N30" s="344"/>
      <c r="O30" s="344"/>
      <c r="P30" s="344"/>
      <c r="Q30" s="344"/>
      <c r="R30" s="344"/>
      <c r="S30" s="344"/>
      <c r="T30" s="344"/>
      <c r="U30" s="344"/>
      <c r="V30" s="344"/>
      <c r="W30" s="344"/>
      <c r="X30" s="344"/>
      <c r="Y30" s="344"/>
      <c r="Z30" s="344"/>
      <c r="AA30" s="344"/>
      <c r="AB30" s="344"/>
      <c r="AC30" s="344"/>
      <c r="AD30" s="344"/>
      <c r="AE30" s="344"/>
      <c r="AF30" s="344"/>
      <c r="AG30" s="344"/>
      <c r="AH30" s="344"/>
      <c r="AI30" s="344"/>
      <c r="AJ30" s="344"/>
      <c r="AK30" s="344"/>
      <c r="AL30" s="344"/>
      <c r="AM30" s="344"/>
      <c r="AN30" s="344"/>
      <c r="AO30" s="344"/>
      <c r="AP30" s="344"/>
      <c r="AQ30" s="344"/>
      <c r="AR30" s="344"/>
      <c r="AS30" s="344"/>
      <c r="AT30" s="344"/>
      <c r="AU30" s="344"/>
      <c r="AV30" s="344"/>
      <c r="AW30" s="344"/>
      <c r="AX30" s="344"/>
      <c r="AY30" s="344"/>
      <c r="AZ30" s="344"/>
      <c r="BA30" s="344"/>
      <c r="BB30" s="344"/>
      <c r="BC30" s="344"/>
      <c r="BD30" s="344"/>
      <c r="BE30" s="344"/>
      <c r="BF30" s="344"/>
      <c r="BG30" s="344"/>
      <c r="BH30" s="344"/>
      <c r="BI30" s="344"/>
      <c r="BJ30" s="344"/>
      <c r="BK30" s="344"/>
      <c r="BL30" s="344"/>
      <c r="BM30" s="344"/>
      <c r="BN30" s="344"/>
      <c r="BO30" s="344"/>
      <c r="BP30" s="344"/>
      <c r="BQ30" s="344"/>
      <c r="BR30" s="344"/>
      <c r="BS30" s="344"/>
      <c r="BT30" s="344"/>
      <c r="BU30" s="344"/>
      <c r="BV30" s="344"/>
      <c r="BW30" s="344"/>
      <c r="BX30" s="344"/>
      <c r="BY30" s="344"/>
      <c r="BZ30" s="344"/>
      <c r="CA30" s="344"/>
      <c r="CB30" s="344"/>
      <c r="CC30" s="344"/>
      <c r="CD30" s="344"/>
      <c r="CE30" s="344"/>
      <c r="CF30" s="344"/>
      <c r="CG30" s="344"/>
      <c r="CH30" s="344"/>
      <c r="CI30" s="344"/>
      <c r="CJ30" s="344"/>
      <c r="CK30" s="344"/>
      <c r="CL30" s="344"/>
      <c r="CM30" s="344"/>
      <c r="CN30" s="344"/>
      <c r="CO30" s="344"/>
      <c r="CP30" s="344"/>
      <c r="CQ30" s="344"/>
      <c r="CR30" s="344"/>
      <c r="CS30" s="344"/>
      <c r="CT30" s="344"/>
      <c r="CU30" s="344"/>
      <c r="CV30" s="344"/>
      <c r="CW30" s="344"/>
      <c r="CX30" s="344"/>
      <c r="CY30" s="344"/>
      <c r="CZ30" s="344"/>
      <c r="DA30" s="344"/>
      <c r="DB30" s="344"/>
      <c r="DC30" s="344"/>
      <c r="DD30" s="344"/>
      <c r="DE30" s="344"/>
      <c r="DF30" s="344"/>
      <c r="DG30" s="344"/>
      <c r="DH30" s="344"/>
      <c r="DI30" s="344"/>
      <c r="DJ30" s="344"/>
      <c r="DK30" s="344"/>
      <c r="DL30" s="344"/>
      <c r="DM30" s="344"/>
      <c r="DN30" s="344"/>
      <c r="DO30" s="344"/>
      <c r="DP30" s="344"/>
      <c r="DQ30" s="344"/>
      <c r="DR30" s="344"/>
      <c r="DS30" s="344"/>
      <c r="DT30" s="344"/>
      <c r="DU30" s="344"/>
      <c r="DV30" s="344"/>
      <c r="DW30" s="344"/>
      <c r="DX30" s="344"/>
      <c r="DY30" s="344"/>
      <c r="DZ30" s="344"/>
      <c r="EA30" s="344"/>
      <c r="EB30" s="344"/>
      <c r="EC30" s="344"/>
      <c r="ED30" s="344"/>
      <c r="EE30" s="344"/>
      <c r="EF30" s="344"/>
      <c r="EG30" s="344"/>
      <c r="EH30" s="344"/>
      <c r="EI30" s="344"/>
      <c r="EJ30" s="344"/>
      <c r="EK30" s="344"/>
      <c r="EL30" s="344"/>
      <c r="EM30" s="344"/>
      <c r="EN30" s="344"/>
      <c r="EO30" s="344"/>
      <c r="EP30" s="344"/>
      <c r="EQ30" s="344"/>
      <c r="ER30" s="344"/>
      <c r="ES30" s="344"/>
      <c r="ET30" s="344"/>
      <c r="EU30" s="344"/>
      <c r="EV30" s="344"/>
      <c r="EW30" s="344"/>
      <c r="EX30" s="344"/>
      <c r="EY30" s="344"/>
      <c r="EZ30" s="344"/>
      <c r="FA30" s="344"/>
      <c r="FB30" s="344"/>
      <c r="FC30" s="344"/>
      <c r="FD30" s="344"/>
      <c r="FE30" s="344"/>
      <c r="FF30" s="344"/>
      <c r="FG30" s="344"/>
      <c r="FH30" s="344"/>
      <c r="FI30" s="344"/>
      <c r="FJ30" s="344"/>
      <c r="FK30" s="344"/>
      <c r="FL30" s="344"/>
      <c r="FM30" s="344"/>
      <c r="FN30" s="344"/>
    </row>
    <row r="31" spans="1:170" s="346" customFormat="1" ht="25.5">
      <c r="A31" s="332">
        <v>2</v>
      </c>
      <c r="B31" s="317" t="s">
        <v>788</v>
      </c>
      <c r="C31" s="333" t="s">
        <v>3</v>
      </c>
      <c r="D31" s="333"/>
      <c r="E31" s="328"/>
      <c r="F31" s="334"/>
      <c r="G31" s="344"/>
      <c r="H31" s="335"/>
      <c r="I31" s="344"/>
      <c r="J31" s="344"/>
      <c r="K31" s="344"/>
      <c r="L31" s="344"/>
      <c r="M31" s="344"/>
      <c r="N31" s="344"/>
      <c r="O31" s="344"/>
      <c r="P31" s="344"/>
      <c r="Q31" s="344"/>
      <c r="R31" s="344"/>
      <c r="S31" s="344"/>
      <c r="T31" s="344"/>
      <c r="U31" s="344"/>
      <c r="V31" s="344"/>
      <c r="W31" s="344"/>
      <c r="X31" s="344"/>
      <c r="Y31" s="344"/>
      <c r="Z31" s="344"/>
      <c r="AA31" s="344"/>
      <c r="AB31" s="344"/>
      <c r="AC31" s="344"/>
      <c r="AD31" s="344"/>
      <c r="AE31" s="344"/>
      <c r="AF31" s="344"/>
      <c r="AG31" s="344"/>
      <c r="AH31" s="344"/>
      <c r="AI31" s="344"/>
      <c r="AJ31" s="344"/>
      <c r="AK31" s="344"/>
      <c r="AL31" s="344"/>
      <c r="AM31" s="344"/>
      <c r="AN31" s="344"/>
      <c r="AO31" s="344"/>
      <c r="AP31" s="344"/>
      <c r="AQ31" s="344"/>
      <c r="AR31" s="344"/>
      <c r="AS31" s="344"/>
      <c r="AT31" s="344"/>
      <c r="AU31" s="344"/>
      <c r="AV31" s="344"/>
      <c r="AW31" s="344"/>
      <c r="AX31" s="344"/>
      <c r="AY31" s="344"/>
      <c r="AZ31" s="344"/>
      <c r="BA31" s="344"/>
      <c r="BB31" s="344"/>
      <c r="BC31" s="344"/>
      <c r="BD31" s="344"/>
      <c r="BE31" s="344"/>
      <c r="BF31" s="344"/>
      <c r="BG31" s="344"/>
      <c r="BH31" s="344"/>
      <c r="BI31" s="344"/>
      <c r="BJ31" s="344"/>
      <c r="BK31" s="344"/>
      <c r="BL31" s="344"/>
      <c r="BM31" s="344"/>
      <c r="BN31" s="344"/>
      <c r="BO31" s="344"/>
      <c r="BP31" s="344"/>
      <c r="BQ31" s="344"/>
      <c r="BR31" s="344"/>
      <c r="BS31" s="344"/>
      <c r="BT31" s="344"/>
      <c r="BU31" s="344"/>
      <c r="BV31" s="344"/>
      <c r="BW31" s="344"/>
      <c r="BX31" s="344"/>
      <c r="BY31" s="344"/>
      <c r="BZ31" s="344"/>
      <c r="CA31" s="344"/>
      <c r="CB31" s="344"/>
      <c r="CC31" s="344"/>
      <c r="CD31" s="344"/>
      <c r="CE31" s="344"/>
      <c r="CF31" s="344"/>
      <c r="CG31" s="344"/>
      <c r="CH31" s="344"/>
      <c r="CI31" s="344"/>
      <c r="CJ31" s="344"/>
      <c r="CK31" s="344"/>
      <c r="CL31" s="344"/>
      <c r="CM31" s="344"/>
      <c r="CN31" s="344"/>
      <c r="CO31" s="344"/>
      <c r="CP31" s="344"/>
      <c r="CQ31" s="344"/>
      <c r="CR31" s="344"/>
      <c r="CS31" s="344"/>
      <c r="CT31" s="344"/>
      <c r="CU31" s="344"/>
      <c r="CV31" s="344"/>
      <c r="CW31" s="344"/>
      <c r="CX31" s="344"/>
      <c r="CY31" s="344"/>
      <c r="CZ31" s="344"/>
      <c r="DA31" s="344"/>
      <c r="DB31" s="344"/>
      <c r="DC31" s="344"/>
      <c r="DD31" s="344"/>
      <c r="DE31" s="344"/>
      <c r="DF31" s="344"/>
      <c r="DG31" s="344"/>
      <c r="DH31" s="344"/>
      <c r="DI31" s="344"/>
      <c r="DJ31" s="344"/>
      <c r="DK31" s="344"/>
      <c r="DL31" s="344"/>
      <c r="DM31" s="344"/>
      <c r="DN31" s="344"/>
      <c r="DO31" s="344"/>
      <c r="DP31" s="344"/>
      <c r="DQ31" s="344"/>
      <c r="DR31" s="344"/>
      <c r="DS31" s="344"/>
      <c r="DT31" s="344"/>
      <c r="DU31" s="344"/>
      <c r="DV31" s="344"/>
      <c r="DW31" s="344"/>
      <c r="DX31" s="344"/>
      <c r="DY31" s="344"/>
      <c r="DZ31" s="344"/>
      <c r="EA31" s="344"/>
      <c r="EB31" s="344"/>
      <c r="EC31" s="344"/>
      <c r="ED31" s="344"/>
      <c r="EE31" s="344"/>
      <c r="EF31" s="344"/>
      <c r="EG31" s="344"/>
      <c r="EH31" s="344"/>
      <c r="EI31" s="344"/>
      <c r="EJ31" s="344"/>
      <c r="EK31" s="344"/>
      <c r="EL31" s="344"/>
      <c r="EM31" s="344"/>
      <c r="EN31" s="344"/>
      <c r="EO31" s="344"/>
      <c r="EP31" s="344"/>
      <c r="EQ31" s="344"/>
      <c r="ER31" s="344"/>
      <c r="ES31" s="344"/>
      <c r="ET31" s="344"/>
      <c r="EU31" s="344"/>
      <c r="EV31" s="344"/>
      <c r="EW31" s="344"/>
      <c r="EX31" s="344"/>
      <c r="EY31" s="344"/>
      <c r="EZ31" s="344"/>
      <c r="FA31" s="344"/>
      <c r="FB31" s="344"/>
      <c r="FC31" s="344"/>
      <c r="FD31" s="344"/>
      <c r="FE31" s="344"/>
      <c r="FF31" s="344"/>
      <c r="FG31" s="344"/>
      <c r="FH31" s="344"/>
      <c r="FI31" s="344"/>
      <c r="FJ31" s="344"/>
      <c r="FK31" s="344"/>
      <c r="FL31" s="344"/>
      <c r="FM31" s="344"/>
      <c r="FN31" s="344"/>
    </row>
    <row r="32" spans="1:170" s="346" customFormat="1" ht="25.5">
      <c r="A32" s="332">
        <v>3</v>
      </c>
      <c r="B32" s="317" t="s">
        <v>789</v>
      </c>
      <c r="C32" s="333" t="s">
        <v>3</v>
      </c>
      <c r="D32" s="333"/>
      <c r="E32" s="328"/>
      <c r="F32" s="334"/>
      <c r="G32" s="344"/>
      <c r="H32" s="335"/>
      <c r="I32" s="344"/>
      <c r="J32" s="344"/>
      <c r="K32" s="344"/>
      <c r="L32" s="344"/>
      <c r="M32" s="344"/>
      <c r="N32" s="344"/>
      <c r="O32" s="344"/>
      <c r="P32" s="344"/>
      <c r="Q32" s="344"/>
      <c r="R32" s="344"/>
      <c r="S32" s="344"/>
      <c r="T32" s="344"/>
      <c r="U32" s="344"/>
      <c r="V32" s="344"/>
      <c r="W32" s="344"/>
      <c r="X32" s="344"/>
      <c r="Y32" s="344"/>
      <c r="Z32" s="344"/>
      <c r="AA32" s="344"/>
      <c r="AB32" s="344"/>
      <c r="AC32" s="344"/>
      <c r="AD32" s="344"/>
      <c r="AE32" s="344"/>
      <c r="AF32" s="344"/>
      <c r="AG32" s="344"/>
      <c r="AH32" s="344"/>
      <c r="AI32" s="344"/>
      <c r="AJ32" s="344"/>
      <c r="AK32" s="344"/>
      <c r="AL32" s="344"/>
      <c r="AM32" s="344"/>
      <c r="AN32" s="344"/>
      <c r="AO32" s="344"/>
      <c r="AP32" s="344"/>
      <c r="AQ32" s="344"/>
      <c r="AR32" s="344"/>
      <c r="AS32" s="344"/>
      <c r="AT32" s="344"/>
      <c r="AU32" s="344"/>
      <c r="AV32" s="344"/>
      <c r="AW32" s="344"/>
      <c r="AX32" s="344"/>
      <c r="AY32" s="344"/>
      <c r="AZ32" s="344"/>
      <c r="BA32" s="344"/>
      <c r="BB32" s="344"/>
      <c r="BC32" s="344"/>
      <c r="BD32" s="344"/>
      <c r="BE32" s="344"/>
      <c r="BF32" s="344"/>
      <c r="BG32" s="344"/>
      <c r="BH32" s="344"/>
      <c r="BI32" s="344"/>
      <c r="BJ32" s="344"/>
      <c r="BK32" s="344"/>
      <c r="BL32" s="344"/>
      <c r="BM32" s="344"/>
      <c r="BN32" s="344"/>
      <c r="BO32" s="344"/>
      <c r="BP32" s="344"/>
      <c r="BQ32" s="344"/>
      <c r="BR32" s="344"/>
      <c r="BS32" s="344"/>
      <c r="BT32" s="344"/>
      <c r="BU32" s="344"/>
      <c r="BV32" s="344"/>
      <c r="BW32" s="344"/>
      <c r="BX32" s="344"/>
      <c r="BY32" s="344"/>
      <c r="BZ32" s="344"/>
      <c r="CA32" s="344"/>
      <c r="CB32" s="344"/>
      <c r="CC32" s="344"/>
      <c r="CD32" s="344"/>
      <c r="CE32" s="344"/>
      <c r="CF32" s="344"/>
      <c r="CG32" s="344"/>
      <c r="CH32" s="344"/>
      <c r="CI32" s="344"/>
      <c r="CJ32" s="344"/>
      <c r="CK32" s="344"/>
      <c r="CL32" s="344"/>
      <c r="CM32" s="344"/>
      <c r="CN32" s="344"/>
      <c r="CO32" s="344"/>
      <c r="CP32" s="344"/>
      <c r="CQ32" s="344"/>
      <c r="CR32" s="344"/>
      <c r="CS32" s="344"/>
      <c r="CT32" s="344"/>
      <c r="CU32" s="344"/>
      <c r="CV32" s="344"/>
      <c r="CW32" s="344"/>
      <c r="CX32" s="344"/>
      <c r="CY32" s="344"/>
      <c r="CZ32" s="344"/>
      <c r="DA32" s="344"/>
      <c r="DB32" s="344"/>
      <c r="DC32" s="344"/>
      <c r="DD32" s="344"/>
      <c r="DE32" s="344"/>
      <c r="DF32" s="344"/>
      <c r="DG32" s="344"/>
      <c r="DH32" s="344"/>
      <c r="DI32" s="344"/>
      <c r="DJ32" s="344"/>
      <c r="DK32" s="344"/>
      <c r="DL32" s="344"/>
      <c r="DM32" s="344"/>
      <c r="DN32" s="344"/>
      <c r="DO32" s="344"/>
      <c r="DP32" s="344"/>
      <c r="DQ32" s="344"/>
      <c r="DR32" s="344"/>
      <c r="DS32" s="344"/>
      <c r="DT32" s="344"/>
      <c r="DU32" s="344"/>
      <c r="DV32" s="344"/>
      <c r="DW32" s="344"/>
      <c r="DX32" s="344"/>
      <c r="DY32" s="344"/>
      <c r="DZ32" s="344"/>
      <c r="EA32" s="344"/>
      <c r="EB32" s="344"/>
      <c r="EC32" s="344"/>
      <c r="ED32" s="344"/>
      <c r="EE32" s="344"/>
      <c r="EF32" s="344"/>
      <c r="EG32" s="344"/>
      <c r="EH32" s="344"/>
      <c r="EI32" s="344"/>
      <c r="EJ32" s="344"/>
      <c r="EK32" s="344"/>
      <c r="EL32" s="344"/>
      <c r="EM32" s="344"/>
      <c r="EN32" s="344"/>
      <c r="EO32" s="344"/>
      <c r="EP32" s="344"/>
      <c r="EQ32" s="344"/>
      <c r="ER32" s="344"/>
      <c r="ES32" s="344"/>
      <c r="ET32" s="344"/>
      <c r="EU32" s="344"/>
      <c r="EV32" s="344"/>
      <c r="EW32" s="344"/>
      <c r="EX32" s="344"/>
      <c r="EY32" s="344"/>
      <c r="EZ32" s="344"/>
      <c r="FA32" s="344"/>
      <c r="FB32" s="344"/>
      <c r="FC32" s="344"/>
      <c r="FD32" s="344"/>
      <c r="FE32" s="344"/>
      <c r="FF32" s="344"/>
      <c r="FG32" s="344"/>
      <c r="FH32" s="344"/>
      <c r="FI32" s="344"/>
      <c r="FJ32" s="344"/>
      <c r="FK32" s="344"/>
      <c r="FL32" s="344"/>
      <c r="FM32" s="344"/>
      <c r="FN32" s="344"/>
    </row>
    <row r="33" spans="1:170" s="346" customFormat="1" ht="25.5">
      <c r="A33" s="332">
        <v>4</v>
      </c>
      <c r="B33" s="318" t="s">
        <v>790</v>
      </c>
      <c r="C33" s="333" t="s">
        <v>3</v>
      </c>
      <c r="D33" s="333"/>
      <c r="E33" s="328"/>
      <c r="F33" s="334"/>
      <c r="G33" s="344"/>
      <c r="H33" s="335"/>
      <c r="I33" s="344"/>
      <c r="J33" s="344"/>
      <c r="K33" s="344"/>
      <c r="L33" s="344"/>
      <c r="M33" s="344"/>
      <c r="N33" s="344"/>
      <c r="O33" s="344"/>
      <c r="P33" s="344"/>
      <c r="Q33" s="344"/>
      <c r="R33" s="344"/>
      <c r="S33" s="344"/>
      <c r="T33" s="344"/>
      <c r="U33" s="344"/>
      <c r="V33" s="344"/>
      <c r="W33" s="344"/>
      <c r="X33" s="344"/>
      <c r="Y33" s="344"/>
      <c r="Z33" s="344"/>
      <c r="AA33" s="344"/>
      <c r="AB33" s="344"/>
      <c r="AC33" s="344"/>
      <c r="AD33" s="344"/>
      <c r="AE33" s="344"/>
      <c r="AF33" s="344"/>
      <c r="AG33" s="344"/>
      <c r="AH33" s="344"/>
      <c r="AI33" s="344"/>
      <c r="AJ33" s="344"/>
      <c r="AK33" s="344"/>
      <c r="AL33" s="344"/>
      <c r="AM33" s="344"/>
      <c r="AN33" s="344"/>
      <c r="AO33" s="344"/>
      <c r="AP33" s="344"/>
      <c r="AQ33" s="344"/>
      <c r="AR33" s="344"/>
      <c r="AS33" s="344"/>
      <c r="AT33" s="344"/>
      <c r="AU33" s="344"/>
      <c r="AV33" s="344"/>
      <c r="AW33" s="344"/>
      <c r="AX33" s="344"/>
      <c r="AY33" s="344"/>
      <c r="AZ33" s="344"/>
      <c r="BA33" s="344"/>
      <c r="BB33" s="344"/>
      <c r="BC33" s="344"/>
      <c r="BD33" s="344"/>
      <c r="BE33" s="344"/>
      <c r="BF33" s="344"/>
      <c r="BG33" s="344"/>
      <c r="BH33" s="344"/>
      <c r="BI33" s="344"/>
      <c r="BJ33" s="344"/>
      <c r="BK33" s="344"/>
      <c r="BL33" s="344"/>
      <c r="BM33" s="344"/>
      <c r="BN33" s="344"/>
      <c r="BO33" s="344"/>
      <c r="BP33" s="344"/>
      <c r="BQ33" s="344"/>
      <c r="BR33" s="344"/>
      <c r="BS33" s="344"/>
      <c r="BT33" s="344"/>
      <c r="BU33" s="344"/>
      <c r="BV33" s="344"/>
      <c r="BW33" s="344"/>
      <c r="BX33" s="344"/>
      <c r="BY33" s="344"/>
      <c r="BZ33" s="344"/>
      <c r="CA33" s="344"/>
      <c r="CB33" s="344"/>
      <c r="CC33" s="344"/>
      <c r="CD33" s="344"/>
      <c r="CE33" s="344"/>
      <c r="CF33" s="344"/>
      <c r="CG33" s="344"/>
      <c r="CH33" s="344"/>
      <c r="CI33" s="344"/>
      <c r="CJ33" s="344"/>
      <c r="CK33" s="344"/>
      <c r="CL33" s="344"/>
      <c r="CM33" s="344"/>
      <c r="CN33" s="344"/>
      <c r="CO33" s="344"/>
      <c r="CP33" s="344"/>
      <c r="CQ33" s="344"/>
      <c r="CR33" s="344"/>
      <c r="CS33" s="344"/>
      <c r="CT33" s="344"/>
      <c r="CU33" s="344"/>
      <c r="CV33" s="344"/>
      <c r="CW33" s="344"/>
      <c r="CX33" s="344"/>
      <c r="CY33" s="344"/>
      <c r="CZ33" s="344"/>
      <c r="DA33" s="344"/>
      <c r="DB33" s="344"/>
      <c r="DC33" s="344"/>
      <c r="DD33" s="344"/>
      <c r="DE33" s="344"/>
      <c r="DF33" s="344"/>
      <c r="DG33" s="344"/>
      <c r="DH33" s="344"/>
      <c r="DI33" s="344"/>
      <c r="DJ33" s="344"/>
      <c r="DK33" s="344"/>
      <c r="DL33" s="344"/>
      <c r="DM33" s="344"/>
      <c r="DN33" s="344"/>
      <c r="DO33" s="344"/>
      <c r="DP33" s="344"/>
      <c r="DQ33" s="344"/>
      <c r="DR33" s="344"/>
      <c r="DS33" s="344"/>
      <c r="DT33" s="344"/>
      <c r="DU33" s="344"/>
      <c r="DV33" s="344"/>
      <c r="DW33" s="344"/>
      <c r="DX33" s="344"/>
      <c r="DY33" s="344"/>
      <c r="DZ33" s="344"/>
      <c r="EA33" s="344"/>
      <c r="EB33" s="344"/>
      <c r="EC33" s="344"/>
      <c r="ED33" s="344"/>
      <c r="EE33" s="344"/>
      <c r="EF33" s="344"/>
      <c r="EG33" s="344"/>
      <c r="EH33" s="344"/>
      <c r="EI33" s="344"/>
      <c r="EJ33" s="344"/>
      <c r="EK33" s="344"/>
      <c r="EL33" s="344"/>
      <c r="EM33" s="344"/>
      <c r="EN33" s="344"/>
      <c r="EO33" s="344"/>
      <c r="EP33" s="344"/>
      <c r="EQ33" s="344"/>
      <c r="ER33" s="344"/>
      <c r="ES33" s="344"/>
      <c r="ET33" s="344"/>
      <c r="EU33" s="344"/>
      <c r="EV33" s="344"/>
      <c r="EW33" s="344"/>
      <c r="EX33" s="344"/>
      <c r="EY33" s="344"/>
      <c r="EZ33" s="344"/>
      <c r="FA33" s="344"/>
      <c r="FB33" s="344"/>
      <c r="FC33" s="344"/>
      <c r="FD33" s="344"/>
      <c r="FE33" s="344"/>
      <c r="FF33" s="344"/>
      <c r="FG33" s="344"/>
      <c r="FH33" s="344"/>
      <c r="FI33" s="344"/>
      <c r="FJ33" s="344"/>
      <c r="FK33" s="344"/>
      <c r="FL33" s="344"/>
      <c r="FM33" s="344"/>
      <c r="FN33" s="344"/>
    </row>
    <row r="34" spans="1:170" s="346" customFormat="1" ht="25.5">
      <c r="A34" s="332">
        <v>5</v>
      </c>
      <c r="B34" s="222" t="s">
        <v>791</v>
      </c>
      <c r="C34" s="333" t="s">
        <v>3</v>
      </c>
      <c r="D34" s="333"/>
      <c r="E34" s="328"/>
      <c r="F34" s="334"/>
      <c r="G34" s="344"/>
      <c r="H34" s="335"/>
      <c r="I34" s="344"/>
      <c r="J34" s="344"/>
      <c r="K34" s="344"/>
      <c r="L34" s="344"/>
      <c r="M34" s="344"/>
      <c r="N34" s="344"/>
      <c r="O34" s="344"/>
      <c r="P34" s="344"/>
      <c r="Q34" s="344"/>
      <c r="R34" s="344"/>
      <c r="S34" s="344"/>
      <c r="T34" s="344"/>
      <c r="U34" s="344"/>
      <c r="V34" s="344"/>
      <c r="W34" s="344"/>
      <c r="X34" s="344"/>
      <c r="Y34" s="344"/>
      <c r="Z34" s="344"/>
      <c r="AA34" s="344"/>
      <c r="AB34" s="344"/>
      <c r="AC34" s="344"/>
      <c r="AD34" s="344"/>
      <c r="AE34" s="344"/>
      <c r="AF34" s="344"/>
      <c r="AG34" s="344"/>
      <c r="AH34" s="344"/>
      <c r="AI34" s="344"/>
      <c r="AJ34" s="344"/>
      <c r="AK34" s="344"/>
      <c r="AL34" s="344"/>
      <c r="AM34" s="344"/>
      <c r="AN34" s="344"/>
      <c r="AO34" s="344"/>
      <c r="AP34" s="344"/>
      <c r="AQ34" s="344"/>
      <c r="AR34" s="344"/>
      <c r="AS34" s="344"/>
      <c r="AT34" s="344"/>
      <c r="AU34" s="344"/>
      <c r="AV34" s="344"/>
      <c r="AW34" s="344"/>
      <c r="AX34" s="344"/>
      <c r="AY34" s="344"/>
      <c r="AZ34" s="344"/>
      <c r="BA34" s="344"/>
      <c r="BB34" s="344"/>
      <c r="BC34" s="344"/>
      <c r="BD34" s="344"/>
      <c r="BE34" s="344"/>
      <c r="BF34" s="344"/>
      <c r="BG34" s="344"/>
      <c r="BH34" s="344"/>
      <c r="BI34" s="344"/>
      <c r="BJ34" s="344"/>
      <c r="BK34" s="344"/>
      <c r="BL34" s="344"/>
      <c r="BM34" s="344"/>
      <c r="BN34" s="344"/>
      <c r="BO34" s="344"/>
      <c r="BP34" s="344"/>
      <c r="BQ34" s="344"/>
      <c r="BR34" s="344"/>
      <c r="BS34" s="344"/>
      <c r="BT34" s="344"/>
      <c r="BU34" s="344"/>
      <c r="BV34" s="344"/>
      <c r="BW34" s="344"/>
      <c r="BX34" s="344"/>
      <c r="BY34" s="344"/>
      <c r="BZ34" s="344"/>
      <c r="CA34" s="344"/>
      <c r="CB34" s="344"/>
      <c r="CC34" s="344"/>
      <c r="CD34" s="344"/>
      <c r="CE34" s="344"/>
      <c r="CF34" s="344"/>
      <c r="CG34" s="344"/>
      <c r="CH34" s="344"/>
      <c r="CI34" s="344"/>
      <c r="CJ34" s="344"/>
      <c r="CK34" s="344"/>
      <c r="CL34" s="344"/>
      <c r="CM34" s="344"/>
      <c r="CN34" s="344"/>
      <c r="CO34" s="344"/>
      <c r="CP34" s="344"/>
      <c r="CQ34" s="344"/>
      <c r="CR34" s="344"/>
      <c r="CS34" s="344"/>
      <c r="CT34" s="344"/>
      <c r="CU34" s="344"/>
      <c r="CV34" s="344"/>
      <c r="CW34" s="344"/>
      <c r="CX34" s="344"/>
      <c r="CY34" s="344"/>
      <c r="CZ34" s="344"/>
      <c r="DA34" s="344"/>
      <c r="DB34" s="344"/>
      <c r="DC34" s="344"/>
      <c r="DD34" s="344"/>
      <c r="DE34" s="344"/>
      <c r="DF34" s="344"/>
      <c r="DG34" s="344"/>
      <c r="DH34" s="344"/>
      <c r="DI34" s="344"/>
      <c r="DJ34" s="344"/>
      <c r="DK34" s="344"/>
      <c r="DL34" s="344"/>
      <c r="DM34" s="344"/>
      <c r="DN34" s="344"/>
      <c r="DO34" s="344"/>
      <c r="DP34" s="344"/>
      <c r="DQ34" s="344"/>
      <c r="DR34" s="344"/>
      <c r="DS34" s="344"/>
      <c r="DT34" s="344"/>
      <c r="DU34" s="344"/>
      <c r="DV34" s="344"/>
      <c r="DW34" s="344"/>
      <c r="DX34" s="344"/>
      <c r="DY34" s="344"/>
      <c r="DZ34" s="344"/>
      <c r="EA34" s="344"/>
      <c r="EB34" s="344"/>
      <c r="EC34" s="344"/>
      <c r="ED34" s="344"/>
      <c r="EE34" s="344"/>
      <c r="EF34" s="344"/>
      <c r="EG34" s="344"/>
      <c r="EH34" s="344"/>
      <c r="EI34" s="344"/>
      <c r="EJ34" s="344"/>
      <c r="EK34" s="344"/>
      <c r="EL34" s="344"/>
      <c r="EM34" s="344"/>
      <c r="EN34" s="344"/>
      <c r="EO34" s="344"/>
      <c r="EP34" s="344"/>
      <c r="EQ34" s="344"/>
      <c r="ER34" s="344"/>
      <c r="ES34" s="344"/>
      <c r="ET34" s="344"/>
      <c r="EU34" s="344"/>
      <c r="EV34" s="344"/>
      <c r="EW34" s="344"/>
      <c r="EX34" s="344"/>
      <c r="EY34" s="344"/>
      <c r="EZ34" s="344"/>
      <c r="FA34" s="344"/>
      <c r="FB34" s="344"/>
      <c r="FC34" s="344"/>
      <c r="FD34" s="344"/>
      <c r="FE34" s="344"/>
      <c r="FF34" s="344"/>
      <c r="FG34" s="344"/>
      <c r="FH34" s="344"/>
      <c r="FI34" s="344"/>
      <c r="FJ34" s="344"/>
      <c r="FK34" s="344"/>
      <c r="FL34" s="344"/>
      <c r="FM34" s="344"/>
      <c r="FN34" s="344"/>
    </row>
    <row r="35" spans="1:170" s="346" customFormat="1" ht="25.5">
      <c r="A35" s="332">
        <v>6</v>
      </c>
      <c r="B35" s="317" t="s">
        <v>792</v>
      </c>
      <c r="C35" s="333" t="s">
        <v>3</v>
      </c>
      <c r="D35" s="333"/>
      <c r="E35" s="328"/>
      <c r="F35" s="334"/>
      <c r="G35" s="344"/>
      <c r="H35" s="335"/>
      <c r="I35" s="344"/>
      <c r="J35" s="344"/>
      <c r="K35" s="344"/>
      <c r="L35" s="344"/>
      <c r="M35" s="344"/>
      <c r="N35" s="344"/>
      <c r="O35" s="344"/>
      <c r="P35" s="344"/>
      <c r="Q35" s="344"/>
      <c r="R35" s="344"/>
      <c r="S35" s="344"/>
      <c r="T35" s="344"/>
      <c r="U35" s="344"/>
      <c r="V35" s="344"/>
      <c r="W35" s="344"/>
      <c r="X35" s="344"/>
      <c r="Y35" s="344"/>
      <c r="Z35" s="344"/>
      <c r="AA35" s="344"/>
      <c r="AB35" s="344"/>
      <c r="AC35" s="344"/>
      <c r="AD35" s="344"/>
      <c r="AE35" s="344"/>
      <c r="AF35" s="344"/>
      <c r="AG35" s="344"/>
      <c r="AH35" s="344"/>
      <c r="AI35" s="344"/>
      <c r="AJ35" s="344"/>
      <c r="AK35" s="344"/>
      <c r="AL35" s="344"/>
      <c r="AM35" s="344"/>
      <c r="AN35" s="344"/>
      <c r="AO35" s="344"/>
      <c r="AP35" s="344"/>
      <c r="AQ35" s="344"/>
      <c r="AR35" s="344"/>
      <c r="AS35" s="344"/>
      <c r="AT35" s="344"/>
      <c r="AU35" s="344"/>
      <c r="AV35" s="344"/>
      <c r="AW35" s="344"/>
      <c r="AX35" s="344"/>
      <c r="AY35" s="344"/>
      <c r="AZ35" s="344"/>
      <c r="BA35" s="344"/>
      <c r="BB35" s="344"/>
      <c r="BC35" s="344"/>
      <c r="BD35" s="344"/>
      <c r="BE35" s="344"/>
      <c r="BF35" s="344"/>
      <c r="BG35" s="344"/>
      <c r="BH35" s="344"/>
      <c r="BI35" s="344"/>
      <c r="BJ35" s="344"/>
      <c r="BK35" s="344"/>
      <c r="BL35" s="344"/>
      <c r="BM35" s="344"/>
      <c r="BN35" s="344"/>
      <c r="BO35" s="344"/>
      <c r="BP35" s="344"/>
      <c r="BQ35" s="344"/>
      <c r="BR35" s="344"/>
      <c r="BS35" s="344"/>
      <c r="BT35" s="344"/>
      <c r="BU35" s="344"/>
      <c r="BV35" s="344"/>
      <c r="BW35" s="344"/>
      <c r="BX35" s="344"/>
      <c r="BY35" s="344"/>
      <c r="BZ35" s="344"/>
      <c r="CA35" s="344"/>
      <c r="CB35" s="344"/>
      <c r="CC35" s="344"/>
      <c r="CD35" s="344"/>
      <c r="CE35" s="344"/>
      <c r="CF35" s="344"/>
      <c r="CG35" s="344"/>
      <c r="CH35" s="344"/>
      <c r="CI35" s="344"/>
      <c r="CJ35" s="344"/>
      <c r="CK35" s="344"/>
      <c r="CL35" s="344"/>
      <c r="CM35" s="344"/>
      <c r="CN35" s="344"/>
      <c r="CO35" s="344"/>
      <c r="CP35" s="344"/>
      <c r="CQ35" s="344"/>
      <c r="CR35" s="344"/>
      <c r="CS35" s="344"/>
      <c r="CT35" s="344"/>
      <c r="CU35" s="344"/>
      <c r="CV35" s="344"/>
      <c r="CW35" s="344"/>
      <c r="CX35" s="344"/>
      <c r="CY35" s="344"/>
      <c r="CZ35" s="344"/>
      <c r="DA35" s="344"/>
      <c r="DB35" s="344"/>
      <c r="DC35" s="344"/>
      <c r="DD35" s="344"/>
      <c r="DE35" s="344"/>
      <c r="DF35" s="344"/>
      <c r="DG35" s="344"/>
      <c r="DH35" s="344"/>
      <c r="DI35" s="344"/>
      <c r="DJ35" s="344"/>
      <c r="DK35" s="344"/>
      <c r="DL35" s="344"/>
      <c r="DM35" s="344"/>
      <c r="DN35" s="344"/>
      <c r="DO35" s="344"/>
      <c r="DP35" s="344"/>
      <c r="DQ35" s="344"/>
      <c r="DR35" s="344"/>
      <c r="DS35" s="344"/>
      <c r="DT35" s="344"/>
      <c r="DU35" s="344"/>
      <c r="DV35" s="344"/>
      <c r="DW35" s="344"/>
      <c r="DX35" s="344"/>
      <c r="DY35" s="344"/>
      <c r="DZ35" s="344"/>
      <c r="EA35" s="344"/>
      <c r="EB35" s="344"/>
      <c r="EC35" s="344"/>
      <c r="ED35" s="344"/>
      <c r="EE35" s="344"/>
      <c r="EF35" s="344"/>
      <c r="EG35" s="344"/>
      <c r="EH35" s="344"/>
      <c r="EI35" s="344"/>
      <c r="EJ35" s="344"/>
      <c r="EK35" s="344"/>
      <c r="EL35" s="344"/>
      <c r="EM35" s="344"/>
      <c r="EN35" s="344"/>
      <c r="EO35" s="344"/>
      <c r="EP35" s="344"/>
      <c r="EQ35" s="344"/>
      <c r="ER35" s="344"/>
      <c r="ES35" s="344"/>
      <c r="ET35" s="344"/>
      <c r="EU35" s="344"/>
      <c r="EV35" s="344"/>
      <c r="EW35" s="344"/>
      <c r="EX35" s="344"/>
      <c r="EY35" s="344"/>
      <c r="EZ35" s="344"/>
      <c r="FA35" s="344"/>
      <c r="FB35" s="344"/>
      <c r="FC35" s="344"/>
      <c r="FD35" s="344"/>
      <c r="FE35" s="344"/>
      <c r="FF35" s="344"/>
      <c r="FG35" s="344"/>
      <c r="FH35" s="344"/>
      <c r="FI35" s="344"/>
      <c r="FJ35" s="344"/>
      <c r="FK35" s="344"/>
      <c r="FL35" s="344"/>
      <c r="FM35" s="344"/>
      <c r="FN35" s="344"/>
    </row>
    <row r="36" spans="1:170" s="346" customFormat="1" ht="25.5">
      <c r="A36" s="332">
        <v>7</v>
      </c>
      <c r="B36" s="317" t="s">
        <v>793</v>
      </c>
      <c r="C36" s="333" t="s">
        <v>14</v>
      </c>
      <c r="D36" s="333"/>
      <c r="E36" s="328"/>
      <c r="F36" s="334"/>
      <c r="G36" s="344"/>
      <c r="H36" s="335"/>
      <c r="I36" s="344"/>
      <c r="J36" s="344"/>
      <c r="K36" s="344"/>
      <c r="L36" s="344"/>
      <c r="M36" s="344"/>
      <c r="N36" s="344"/>
      <c r="O36" s="344"/>
      <c r="P36" s="344"/>
      <c r="Q36" s="344"/>
      <c r="R36" s="344"/>
      <c r="S36" s="344"/>
      <c r="T36" s="344"/>
      <c r="U36" s="344"/>
      <c r="V36" s="344"/>
      <c r="W36" s="344"/>
      <c r="X36" s="344"/>
      <c r="Y36" s="344"/>
      <c r="Z36" s="344"/>
      <c r="AA36" s="344"/>
      <c r="AB36" s="344"/>
      <c r="AC36" s="344"/>
      <c r="AD36" s="344"/>
      <c r="AE36" s="344"/>
      <c r="AF36" s="344"/>
      <c r="AG36" s="344"/>
      <c r="AH36" s="344"/>
      <c r="AI36" s="344"/>
      <c r="AJ36" s="344"/>
      <c r="AK36" s="344"/>
      <c r="AL36" s="344"/>
      <c r="AM36" s="344"/>
      <c r="AN36" s="344"/>
      <c r="AO36" s="344"/>
      <c r="AP36" s="344"/>
      <c r="AQ36" s="344"/>
      <c r="AR36" s="344"/>
      <c r="AS36" s="344"/>
      <c r="AT36" s="344"/>
      <c r="AU36" s="344"/>
      <c r="AV36" s="344"/>
      <c r="AW36" s="344"/>
      <c r="AX36" s="344"/>
      <c r="AY36" s="344"/>
      <c r="AZ36" s="344"/>
      <c r="BA36" s="344"/>
      <c r="BB36" s="344"/>
      <c r="BC36" s="344"/>
      <c r="BD36" s="344"/>
      <c r="BE36" s="344"/>
      <c r="BF36" s="344"/>
      <c r="BG36" s="344"/>
      <c r="BH36" s="344"/>
      <c r="BI36" s="344"/>
      <c r="BJ36" s="344"/>
      <c r="BK36" s="344"/>
      <c r="BL36" s="344"/>
      <c r="BM36" s="344"/>
      <c r="BN36" s="344"/>
      <c r="BO36" s="344"/>
      <c r="BP36" s="344"/>
      <c r="BQ36" s="344"/>
      <c r="BR36" s="344"/>
      <c r="BS36" s="344"/>
      <c r="BT36" s="344"/>
      <c r="BU36" s="344"/>
      <c r="BV36" s="344"/>
      <c r="BW36" s="344"/>
      <c r="BX36" s="344"/>
      <c r="BY36" s="344"/>
      <c r="BZ36" s="344"/>
      <c r="CA36" s="344"/>
      <c r="CB36" s="344"/>
      <c r="CC36" s="344"/>
      <c r="CD36" s="344"/>
      <c r="CE36" s="344"/>
      <c r="CF36" s="344"/>
      <c r="CG36" s="344"/>
      <c r="CH36" s="344"/>
      <c r="CI36" s="344"/>
      <c r="CJ36" s="344"/>
      <c r="CK36" s="344"/>
      <c r="CL36" s="344"/>
      <c r="CM36" s="344"/>
      <c r="CN36" s="344"/>
      <c r="CO36" s="344"/>
      <c r="CP36" s="344"/>
      <c r="CQ36" s="344"/>
      <c r="CR36" s="344"/>
      <c r="CS36" s="344"/>
      <c r="CT36" s="344"/>
      <c r="CU36" s="344"/>
      <c r="CV36" s="344"/>
      <c r="CW36" s="344"/>
      <c r="CX36" s="344"/>
      <c r="CY36" s="344"/>
      <c r="CZ36" s="344"/>
      <c r="DA36" s="344"/>
      <c r="DB36" s="344"/>
      <c r="DC36" s="344"/>
      <c r="DD36" s="344"/>
      <c r="DE36" s="344"/>
      <c r="DF36" s="344"/>
      <c r="DG36" s="344"/>
      <c r="DH36" s="344"/>
      <c r="DI36" s="344"/>
      <c r="DJ36" s="344"/>
      <c r="DK36" s="344"/>
      <c r="DL36" s="344"/>
      <c r="DM36" s="344"/>
      <c r="DN36" s="344"/>
      <c r="DO36" s="344"/>
      <c r="DP36" s="344"/>
      <c r="DQ36" s="344"/>
      <c r="DR36" s="344"/>
      <c r="DS36" s="344"/>
      <c r="DT36" s="344"/>
      <c r="DU36" s="344"/>
      <c r="DV36" s="344"/>
      <c r="DW36" s="344"/>
      <c r="DX36" s="344"/>
      <c r="DY36" s="344"/>
      <c r="DZ36" s="344"/>
      <c r="EA36" s="344"/>
      <c r="EB36" s="344"/>
      <c r="EC36" s="344"/>
      <c r="ED36" s="344"/>
      <c r="EE36" s="344"/>
      <c r="EF36" s="344"/>
      <c r="EG36" s="344"/>
      <c r="EH36" s="344"/>
      <c r="EI36" s="344"/>
      <c r="EJ36" s="344"/>
      <c r="EK36" s="344"/>
      <c r="EL36" s="344"/>
      <c r="EM36" s="344"/>
      <c r="EN36" s="344"/>
      <c r="EO36" s="344"/>
      <c r="EP36" s="344"/>
      <c r="EQ36" s="344"/>
      <c r="ER36" s="344"/>
      <c r="ES36" s="344"/>
      <c r="ET36" s="344"/>
      <c r="EU36" s="344"/>
      <c r="EV36" s="344"/>
      <c r="EW36" s="344"/>
      <c r="EX36" s="344"/>
      <c r="EY36" s="344"/>
      <c r="EZ36" s="344"/>
      <c r="FA36" s="344"/>
      <c r="FB36" s="344"/>
      <c r="FC36" s="344"/>
      <c r="FD36" s="344"/>
      <c r="FE36" s="344"/>
      <c r="FF36" s="344"/>
      <c r="FG36" s="344"/>
      <c r="FH36" s="344"/>
      <c r="FI36" s="344"/>
      <c r="FJ36" s="344"/>
      <c r="FK36" s="344"/>
      <c r="FL36" s="344"/>
      <c r="FM36" s="344"/>
      <c r="FN36" s="344"/>
    </row>
    <row r="37" spans="1:170" s="346" customFormat="1" ht="25.5">
      <c r="A37" s="332">
        <v>8</v>
      </c>
      <c r="B37" s="317" t="s">
        <v>794</v>
      </c>
      <c r="C37" s="333" t="s">
        <v>14</v>
      </c>
      <c r="D37" s="333"/>
      <c r="E37" s="328"/>
      <c r="F37" s="334"/>
      <c r="G37" s="344"/>
      <c r="H37" s="335"/>
      <c r="I37" s="344"/>
      <c r="J37" s="344"/>
      <c r="K37" s="344"/>
      <c r="L37" s="344"/>
      <c r="M37" s="344"/>
      <c r="N37" s="344"/>
      <c r="O37" s="344"/>
      <c r="P37" s="344"/>
      <c r="Q37" s="344"/>
      <c r="R37" s="344"/>
      <c r="S37" s="344"/>
      <c r="T37" s="344"/>
      <c r="U37" s="344"/>
      <c r="V37" s="344"/>
      <c r="W37" s="344"/>
      <c r="X37" s="344"/>
      <c r="Y37" s="344"/>
      <c r="Z37" s="344"/>
      <c r="AA37" s="344"/>
      <c r="AB37" s="344"/>
      <c r="AC37" s="344"/>
      <c r="AD37" s="344"/>
      <c r="AE37" s="344"/>
      <c r="AF37" s="344"/>
      <c r="AG37" s="344"/>
      <c r="AH37" s="344"/>
      <c r="AI37" s="344"/>
      <c r="AJ37" s="344"/>
      <c r="AK37" s="344"/>
      <c r="AL37" s="344"/>
      <c r="AM37" s="344"/>
      <c r="AN37" s="344"/>
      <c r="AO37" s="344"/>
      <c r="AP37" s="344"/>
      <c r="AQ37" s="344"/>
      <c r="AR37" s="344"/>
      <c r="AS37" s="344"/>
      <c r="AT37" s="344"/>
      <c r="AU37" s="344"/>
      <c r="AV37" s="344"/>
      <c r="AW37" s="344"/>
      <c r="AX37" s="344"/>
      <c r="AY37" s="344"/>
      <c r="AZ37" s="344"/>
      <c r="BA37" s="344"/>
      <c r="BB37" s="344"/>
      <c r="BC37" s="344"/>
      <c r="BD37" s="344"/>
      <c r="BE37" s="344"/>
      <c r="BF37" s="344"/>
      <c r="BG37" s="344"/>
      <c r="BH37" s="344"/>
      <c r="BI37" s="344"/>
      <c r="BJ37" s="344"/>
      <c r="BK37" s="344"/>
      <c r="BL37" s="344"/>
      <c r="BM37" s="344"/>
      <c r="BN37" s="344"/>
      <c r="BO37" s="344"/>
      <c r="BP37" s="344"/>
      <c r="BQ37" s="344"/>
      <c r="BR37" s="344"/>
      <c r="BS37" s="344"/>
      <c r="BT37" s="344"/>
      <c r="BU37" s="344"/>
      <c r="BV37" s="344"/>
      <c r="BW37" s="344"/>
      <c r="BX37" s="344"/>
      <c r="BY37" s="344"/>
      <c r="BZ37" s="344"/>
      <c r="CA37" s="344"/>
      <c r="CB37" s="344"/>
      <c r="CC37" s="344"/>
      <c r="CD37" s="344"/>
      <c r="CE37" s="344"/>
      <c r="CF37" s="344"/>
      <c r="CG37" s="344"/>
      <c r="CH37" s="344"/>
      <c r="CI37" s="344"/>
      <c r="CJ37" s="344"/>
      <c r="CK37" s="344"/>
      <c r="CL37" s="344"/>
      <c r="CM37" s="344"/>
      <c r="CN37" s="344"/>
      <c r="CO37" s="344"/>
      <c r="CP37" s="344"/>
      <c r="CQ37" s="344"/>
      <c r="CR37" s="344"/>
      <c r="CS37" s="344"/>
      <c r="CT37" s="344"/>
      <c r="CU37" s="344"/>
      <c r="CV37" s="344"/>
      <c r="CW37" s="344"/>
      <c r="CX37" s="344"/>
      <c r="CY37" s="344"/>
      <c r="CZ37" s="344"/>
      <c r="DA37" s="344"/>
      <c r="DB37" s="344"/>
      <c r="DC37" s="344"/>
      <c r="DD37" s="344"/>
      <c r="DE37" s="344"/>
      <c r="DF37" s="344"/>
      <c r="DG37" s="344"/>
      <c r="DH37" s="344"/>
      <c r="DI37" s="344"/>
      <c r="DJ37" s="344"/>
      <c r="DK37" s="344"/>
      <c r="DL37" s="344"/>
      <c r="DM37" s="344"/>
      <c r="DN37" s="344"/>
      <c r="DO37" s="344"/>
      <c r="DP37" s="344"/>
      <c r="DQ37" s="344"/>
      <c r="DR37" s="344"/>
      <c r="DS37" s="344"/>
      <c r="DT37" s="344"/>
      <c r="DU37" s="344"/>
      <c r="DV37" s="344"/>
      <c r="DW37" s="344"/>
      <c r="DX37" s="344"/>
      <c r="DY37" s="344"/>
      <c r="DZ37" s="344"/>
      <c r="EA37" s="344"/>
      <c r="EB37" s="344"/>
      <c r="EC37" s="344"/>
      <c r="ED37" s="344"/>
      <c r="EE37" s="344"/>
      <c r="EF37" s="344"/>
      <c r="EG37" s="344"/>
      <c r="EH37" s="344"/>
      <c r="EI37" s="344"/>
      <c r="EJ37" s="344"/>
      <c r="EK37" s="344"/>
      <c r="EL37" s="344"/>
      <c r="EM37" s="344"/>
      <c r="EN37" s="344"/>
      <c r="EO37" s="344"/>
      <c r="EP37" s="344"/>
      <c r="EQ37" s="344"/>
      <c r="ER37" s="344"/>
      <c r="ES37" s="344"/>
      <c r="ET37" s="344"/>
      <c r="EU37" s="344"/>
      <c r="EV37" s="344"/>
      <c r="EW37" s="344"/>
      <c r="EX37" s="344"/>
      <c r="EY37" s="344"/>
      <c r="EZ37" s="344"/>
      <c r="FA37" s="344"/>
      <c r="FB37" s="344"/>
      <c r="FC37" s="344"/>
      <c r="FD37" s="344"/>
      <c r="FE37" s="344"/>
      <c r="FF37" s="344"/>
      <c r="FG37" s="344"/>
      <c r="FH37" s="344"/>
      <c r="FI37" s="344"/>
      <c r="FJ37" s="344"/>
      <c r="FK37" s="344"/>
      <c r="FL37" s="344"/>
      <c r="FM37" s="344"/>
      <c r="FN37" s="344"/>
    </row>
    <row r="38" spans="1:170" s="346" customFormat="1" ht="63.75">
      <c r="A38" s="332">
        <v>9</v>
      </c>
      <c r="B38" s="222" t="s">
        <v>795</v>
      </c>
      <c r="C38" s="333" t="s">
        <v>14</v>
      </c>
      <c r="D38" s="333"/>
      <c r="E38" s="328"/>
      <c r="F38" s="334"/>
      <c r="G38" s="344"/>
      <c r="H38" s="335"/>
      <c r="I38" s="344"/>
      <c r="J38" s="344"/>
      <c r="K38" s="344"/>
      <c r="L38" s="344"/>
      <c r="M38" s="344"/>
      <c r="N38" s="344"/>
      <c r="O38" s="344"/>
      <c r="P38" s="344"/>
      <c r="Q38" s="344"/>
      <c r="R38" s="344"/>
      <c r="S38" s="344"/>
      <c r="T38" s="344"/>
      <c r="U38" s="344"/>
      <c r="V38" s="344"/>
      <c r="W38" s="344"/>
      <c r="X38" s="344"/>
      <c r="Y38" s="344"/>
      <c r="Z38" s="344"/>
      <c r="AA38" s="344"/>
      <c r="AB38" s="344"/>
      <c r="AC38" s="344"/>
      <c r="AD38" s="344"/>
      <c r="AE38" s="344"/>
      <c r="AF38" s="344"/>
      <c r="AG38" s="344"/>
      <c r="AH38" s="344"/>
      <c r="AI38" s="344"/>
      <c r="AJ38" s="344"/>
      <c r="AK38" s="344"/>
      <c r="AL38" s="344"/>
      <c r="AM38" s="344"/>
      <c r="AN38" s="344"/>
      <c r="AO38" s="344"/>
      <c r="AP38" s="344"/>
      <c r="AQ38" s="344"/>
      <c r="AR38" s="344"/>
      <c r="AS38" s="344"/>
      <c r="AT38" s="344"/>
      <c r="AU38" s="344"/>
      <c r="AV38" s="344"/>
      <c r="AW38" s="344"/>
      <c r="AX38" s="344"/>
      <c r="AY38" s="344"/>
      <c r="AZ38" s="344"/>
      <c r="BA38" s="344"/>
      <c r="BB38" s="344"/>
      <c r="BC38" s="344"/>
      <c r="BD38" s="344"/>
      <c r="BE38" s="344"/>
      <c r="BF38" s="344"/>
      <c r="BG38" s="344"/>
      <c r="BH38" s="344"/>
      <c r="BI38" s="344"/>
      <c r="BJ38" s="344"/>
      <c r="BK38" s="344"/>
      <c r="BL38" s="344"/>
      <c r="BM38" s="344"/>
      <c r="BN38" s="344"/>
      <c r="BO38" s="344"/>
      <c r="BP38" s="344"/>
      <c r="BQ38" s="344"/>
      <c r="BR38" s="344"/>
      <c r="BS38" s="344"/>
      <c r="BT38" s="344"/>
      <c r="BU38" s="344"/>
      <c r="BV38" s="344"/>
      <c r="BW38" s="344"/>
      <c r="BX38" s="344"/>
      <c r="BY38" s="344"/>
      <c r="BZ38" s="344"/>
      <c r="CA38" s="344"/>
      <c r="CB38" s="344"/>
      <c r="CC38" s="344"/>
      <c r="CD38" s="344"/>
      <c r="CE38" s="344"/>
      <c r="CF38" s="344"/>
      <c r="CG38" s="344"/>
      <c r="CH38" s="344"/>
      <c r="CI38" s="344"/>
      <c r="CJ38" s="344"/>
      <c r="CK38" s="344"/>
      <c r="CL38" s="344"/>
      <c r="CM38" s="344"/>
      <c r="CN38" s="344"/>
      <c r="CO38" s="344"/>
      <c r="CP38" s="344"/>
      <c r="CQ38" s="344"/>
      <c r="CR38" s="344"/>
      <c r="CS38" s="344"/>
      <c r="CT38" s="344"/>
      <c r="CU38" s="344"/>
      <c r="CV38" s="344"/>
      <c r="CW38" s="344"/>
      <c r="CX38" s="344"/>
      <c r="CY38" s="344"/>
      <c r="CZ38" s="344"/>
      <c r="DA38" s="344"/>
      <c r="DB38" s="344"/>
      <c r="DC38" s="344"/>
      <c r="DD38" s="344"/>
      <c r="DE38" s="344"/>
      <c r="DF38" s="344"/>
      <c r="DG38" s="344"/>
      <c r="DH38" s="344"/>
      <c r="DI38" s="344"/>
      <c r="DJ38" s="344"/>
      <c r="DK38" s="344"/>
      <c r="DL38" s="344"/>
      <c r="DM38" s="344"/>
      <c r="DN38" s="344"/>
      <c r="DO38" s="344"/>
      <c r="DP38" s="344"/>
      <c r="DQ38" s="344"/>
      <c r="DR38" s="344"/>
      <c r="DS38" s="344"/>
      <c r="DT38" s="344"/>
      <c r="DU38" s="344"/>
      <c r="DV38" s="344"/>
      <c r="DW38" s="344"/>
      <c r="DX38" s="344"/>
      <c r="DY38" s="344"/>
      <c r="DZ38" s="344"/>
      <c r="EA38" s="344"/>
      <c r="EB38" s="344"/>
      <c r="EC38" s="344"/>
      <c r="ED38" s="344"/>
      <c r="EE38" s="344"/>
      <c r="EF38" s="344"/>
      <c r="EG38" s="344"/>
      <c r="EH38" s="344"/>
      <c r="EI38" s="344"/>
      <c r="EJ38" s="344"/>
      <c r="EK38" s="344"/>
      <c r="EL38" s="344"/>
      <c r="EM38" s="344"/>
      <c r="EN38" s="344"/>
      <c r="EO38" s="344"/>
      <c r="EP38" s="344"/>
      <c r="EQ38" s="344"/>
      <c r="ER38" s="344"/>
      <c r="ES38" s="344"/>
      <c r="ET38" s="344"/>
      <c r="EU38" s="344"/>
      <c r="EV38" s="344"/>
      <c r="EW38" s="344"/>
      <c r="EX38" s="344"/>
      <c r="EY38" s="344"/>
      <c r="EZ38" s="344"/>
      <c r="FA38" s="344"/>
      <c r="FB38" s="344"/>
      <c r="FC38" s="344"/>
      <c r="FD38" s="344"/>
      <c r="FE38" s="344"/>
      <c r="FF38" s="344"/>
      <c r="FG38" s="344"/>
      <c r="FH38" s="344"/>
      <c r="FI38" s="344"/>
      <c r="FJ38" s="344"/>
      <c r="FK38" s="344"/>
      <c r="FL38" s="344"/>
      <c r="FM38" s="344"/>
      <c r="FN38" s="344"/>
    </row>
    <row r="39" spans="1:170" s="331" customFormat="1">
      <c r="A39" s="330"/>
      <c r="B39" s="324"/>
      <c r="C39" s="325"/>
      <c r="D39" s="326"/>
      <c r="E39" s="327"/>
      <c r="F39" s="328"/>
      <c r="H39" s="335"/>
    </row>
    <row r="40" spans="1:170" s="342" customFormat="1">
      <c r="A40" s="337"/>
      <c r="B40" s="338" t="s">
        <v>943</v>
      </c>
      <c r="C40" s="339"/>
      <c r="D40" s="339"/>
      <c r="E40" s="340"/>
      <c r="F40" s="341"/>
      <c r="H40" s="335"/>
    </row>
    <row r="41" spans="1:170" s="331" customFormat="1">
      <c r="A41" s="323"/>
      <c r="B41" s="324"/>
      <c r="C41" s="325"/>
      <c r="D41" s="326"/>
      <c r="E41" s="327"/>
      <c r="F41" s="328"/>
      <c r="H41" s="335"/>
    </row>
    <row r="42" spans="1:170" s="331" customFormat="1" ht="76.5">
      <c r="A42" s="330" t="s">
        <v>796</v>
      </c>
      <c r="B42" s="223" t="s">
        <v>944</v>
      </c>
      <c r="C42" s="217"/>
      <c r="D42" s="217"/>
      <c r="E42" s="218"/>
      <c r="F42" s="219"/>
      <c r="H42" s="335"/>
    </row>
    <row r="43" spans="1:170" s="346" customFormat="1">
      <c r="A43" s="332">
        <v>1</v>
      </c>
      <c r="B43" s="224" t="s">
        <v>945</v>
      </c>
      <c r="C43" s="333" t="s">
        <v>19</v>
      </c>
      <c r="D43" s="347"/>
      <c r="E43" s="328"/>
      <c r="F43" s="334"/>
      <c r="G43" s="344"/>
      <c r="H43" s="335"/>
      <c r="I43" s="344"/>
      <c r="J43" s="345"/>
      <c r="K43" s="344"/>
      <c r="L43" s="344"/>
      <c r="M43" s="344"/>
      <c r="N43" s="344"/>
      <c r="O43" s="344"/>
      <c r="P43" s="344"/>
      <c r="Q43" s="344"/>
      <c r="R43" s="344"/>
      <c r="S43" s="344"/>
      <c r="T43" s="344"/>
      <c r="U43" s="344"/>
      <c r="V43" s="344"/>
      <c r="W43" s="344"/>
      <c r="X43" s="344"/>
      <c r="Y43" s="344"/>
      <c r="Z43" s="344"/>
      <c r="AA43" s="344"/>
      <c r="AB43" s="344"/>
      <c r="AC43" s="344"/>
      <c r="AD43" s="344"/>
      <c r="AE43" s="344"/>
      <c r="AF43" s="344"/>
      <c r="AG43" s="344"/>
      <c r="AH43" s="344"/>
      <c r="AI43" s="344"/>
      <c r="AJ43" s="344"/>
      <c r="AK43" s="344"/>
      <c r="AL43" s="344"/>
      <c r="AM43" s="344"/>
      <c r="AN43" s="344"/>
      <c r="AO43" s="344"/>
      <c r="AP43" s="344"/>
      <c r="AQ43" s="344"/>
      <c r="AR43" s="344"/>
      <c r="AS43" s="344"/>
      <c r="AT43" s="344"/>
      <c r="AU43" s="344"/>
      <c r="AV43" s="344"/>
      <c r="AW43" s="344"/>
      <c r="AX43" s="344"/>
      <c r="AY43" s="344"/>
      <c r="AZ43" s="344"/>
      <c r="BA43" s="344"/>
      <c r="BB43" s="344"/>
      <c r="BC43" s="344"/>
      <c r="BD43" s="344"/>
      <c r="BE43" s="344"/>
      <c r="BF43" s="344"/>
      <c r="BG43" s="344"/>
      <c r="BH43" s="344"/>
      <c r="BI43" s="344"/>
      <c r="BJ43" s="344"/>
      <c r="BK43" s="344"/>
      <c r="BL43" s="344"/>
      <c r="BM43" s="344"/>
      <c r="BN43" s="344"/>
      <c r="BO43" s="344"/>
      <c r="BP43" s="344"/>
      <c r="BQ43" s="344"/>
      <c r="BR43" s="344"/>
      <c r="BS43" s="344"/>
      <c r="BT43" s="344"/>
      <c r="BU43" s="344"/>
      <c r="BV43" s="344"/>
      <c r="BW43" s="344"/>
      <c r="BX43" s="344"/>
      <c r="BY43" s="344"/>
      <c r="BZ43" s="344"/>
      <c r="CA43" s="344"/>
      <c r="CB43" s="344"/>
      <c r="CC43" s="344"/>
      <c r="CD43" s="344"/>
      <c r="CE43" s="344"/>
      <c r="CF43" s="344"/>
      <c r="CG43" s="344"/>
      <c r="CH43" s="344"/>
      <c r="CI43" s="344"/>
      <c r="CJ43" s="344"/>
      <c r="CK43" s="344"/>
      <c r="CL43" s="344"/>
      <c r="CM43" s="344"/>
      <c r="CN43" s="344"/>
      <c r="CO43" s="344"/>
      <c r="CP43" s="344"/>
      <c r="CQ43" s="344"/>
      <c r="CR43" s="344"/>
      <c r="CS43" s="344"/>
      <c r="CT43" s="344"/>
      <c r="CU43" s="344"/>
      <c r="CV43" s="344"/>
      <c r="CW43" s="344"/>
      <c r="CX43" s="344"/>
      <c r="CY43" s="344"/>
      <c r="CZ43" s="344"/>
      <c r="DA43" s="344"/>
      <c r="DB43" s="344"/>
      <c r="DC43" s="344"/>
      <c r="DD43" s="344"/>
      <c r="DE43" s="344"/>
      <c r="DF43" s="344"/>
      <c r="DG43" s="344"/>
      <c r="DH43" s="344"/>
      <c r="DI43" s="344"/>
      <c r="DJ43" s="344"/>
      <c r="DK43" s="344"/>
      <c r="DL43" s="344"/>
      <c r="DM43" s="344"/>
      <c r="DN43" s="344"/>
      <c r="DO43" s="344"/>
      <c r="DP43" s="344"/>
      <c r="DQ43" s="344"/>
      <c r="DR43" s="344"/>
      <c r="DS43" s="344"/>
      <c r="DT43" s="344"/>
      <c r="DU43" s="344"/>
      <c r="DV43" s="344"/>
      <c r="DW43" s="344"/>
      <c r="DX43" s="344"/>
      <c r="DY43" s="344"/>
      <c r="DZ43" s="344"/>
      <c r="EA43" s="344"/>
      <c r="EB43" s="344"/>
      <c r="EC43" s="344"/>
      <c r="ED43" s="344"/>
      <c r="EE43" s="344"/>
      <c r="EF43" s="344"/>
      <c r="EG43" s="344"/>
      <c r="EH43" s="344"/>
      <c r="EI43" s="344"/>
      <c r="EJ43" s="344"/>
      <c r="EK43" s="344"/>
      <c r="EL43" s="344"/>
      <c r="EM43" s="344"/>
      <c r="EN43" s="344"/>
      <c r="EO43" s="344"/>
      <c r="EP43" s="344"/>
      <c r="EQ43" s="344"/>
      <c r="ER43" s="344"/>
      <c r="ES43" s="344"/>
      <c r="ET43" s="344"/>
      <c r="EU43" s="344"/>
      <c r="EV43" s="344"/>
      <c r="EW43" s="344"/>
      <c r="EX43" s="344"/>
      <c r="EY43" s="344"/>
      <c r="EZ43" s="344"/>
      <c r="FA43" s="344"/>
      <c r="FB43" s="344"/>
      <c r="FC43" s="344"/>
      <c r="FD43" s="344"/>
      <c r="FE43" s="344"/>
      <c r="FF43" s="344"/>
      <c r="FG43" s="344"/>
      <c r="FH43" s="344"/>
      <c r="FI43" s="344"/>
      <c r="FJ43" s="344"/>
      <c r="FK43" s="344"/>
      <c r="FL43" s="344"/>
      <c r="FM43" s="344"/>
      <c r="FN43" s="344"/>
    </row>
    <row r="44" spans="1:170" s="346" customFormat="1">
      <c r="A44" s="332">
        <v>2</v>
      </c>
      <c r="B44" s="222" t="s">
        <v>946</v>
      </c>
      <c r="C44" s="333" t="s">
        <v>19</v>
      </c>
      <c r="D44" s="347"/>
      <c r="E44" s="328"/>
      <c r="F44" s="334"/>
      <c r="G44" s="344"/>
      <c r="H44" s="335"/>
      <c r="I44" s="344"/>
      <c r="J44" s="344"/>
      <c r="K44" s="344"/>
      <c r="L44" s="344"/>
      <c r="M44" s="344"/>
      <c r="N44" s="344"/>
      <c r="O44" s="344"/>
      <c r="P44" s="344"/>
      <c r="Q44" s="344"/>
      <c r="R44" s="344"/>
      <c r="S44" s="344"/>
      <c r="T44" s="344"/>
      <c r="U44" s="344"/>
      <c r="V44" s="344"/>
      <c r="W44" s="344"/>
      <c r="X44" s="344"/>
      <c r="Y44" s="344"/>
      <c r="Z44" s="344"/>
      <c r="AA44" s="344"/>
      <c r="AB44" s="344"/>
      <c r="AC44" s="344"/>
      <c r="AD44" s="344"/>
      <c r="AE44" s="344"/>
      <c r="AF44" s="344"/>
      <c r="AG44" s="344"/>
      <c r="AH44" s="344"/>
      <c r="AI44" s="344"/>
      <c r="AJ44" s="344"/>
      <c r="AK44" s="344"/>
      <c r="AL44" s="344"/>
      <c r="AM44" s="344"/>
      <c r="AN44" s="344"/>
      <c r="AO44" s="344"/>
      <c r="AP44" s="344"/>
      <c r="AQ44" s="344"/>
      <c r="AR44" s="344"/>
      <c r="AS44" s="344"/>
      <c r="AT44" s="344"/>
      <c r="AU44" s="344"/>
      <c r="AV44" s="344"/>
      <c r="AW44" s="344"/>
      <c r="AX44" s="344"/>
      <c r="AY44" s="344"/>
      <c r="AZ44" s="344"/>
      <c r="BA44" s="344"/>
      <c r="BB44" s="344"/>
      <c r="BC44" s="344"/>
      <c r="BD44" s="344"/>
      <c r="BE44" s="344"/>
      <c r="BF44" s="344"/>
      <c r="BG44" s="344"/>
      <c r="BH44" s="344"/>
      <c r="BI44" s="344"/>
      <c r="BJ44" s="344"/>
      <c r="BK44" s="344"/>
      <c r="BL44" s="344"/>
      <c r="BM44" s="344"/>
      <c r="BN44" s="344"/>
      <c r="BO44" s="344"/>
      <c r="BP44" s="344"/>
      <c r="BQ44" s="344"/>
      <c r="BR44" s="344"/>
      <c r="BS44" s="344"/>
      <c r="BT44" s="344"/>
      <c r="BU44" s="344"/>
      <c r="BV44" s="344"/>
      <c r="BW44" s="344"/>
      <c r="BX44" s="344"/>
      <c r="BY44" s="344"/>
      <c r="BZ44" s="344"/>
      <c r="CA44" s="344"/>
      <c r="CB44" s="344"/>
      <c r="CC44" s="344"/>
      <c r="CD44" s="344"/>
      <c r="CE44" s="344"/>
      <c r="CF44" s="344"/>
      <c r="CG44" s="344"/>
      <c r="CH44" s="344"/>
      <c r="CI44" s="344"/>
      <c r="CJ44" s="344"/>
      <c r="CK44" s="344"/>
      <c r="CL44" s="344"/>
      <c r="CM44" s="344"/>
      <c r="CN44" s="344"/>
      <c r="CO44" s="344"/>
      <c r="CP44" s="344"/>
      <c r="CQ44" s="344"/>
      <c r="CR44" s="344"/>
      <c r="CS44" s="344"/>
      <c r="CT44" s="344"/>
      <c r="CU44" s="344"/>
      <c r="CV44" s="344"/>
      <c r="CW44" s="344"/>
      <c r="CX44" s="344"/>
      <c r="CY44" s="344"/>
      <c r="CZ44" s="344"/>
      <c r="DA44" s="344"/>
      <c r="DB44" s="344"/>
      <c r="DC44" s="344"/>
      <c r="DD44" s="344"/>
      <c r="DE44" s="344"/>
      <c r="DF44" s="344"/>
      <c r="DG44" s="344"/>
      <c r="DH44" s="344"/>
      <c r="DI44" s="344"/>
      <c r="DJ44" s="344"/>
      <c r="DK44" s="344"/>
      <c r="DL44" s="344"/>
      <c r="DM44" s="344"/>
      <c r="DN44" s="344"/>
      <c r="DO44" s="344"/>
      <c r="DP44" s="344"/>
      <c r="DQ44" s="344"/>
      <c r="DR44" s="344"/>
      <c r="DS44" s="344"/>
      <c r="DT44" s="344"/>
      <c r="DU44" s="344"/>
      <c r="DV44" s="344"/>
      <c r="DW44" s="344"/>
      <c r="DX44" s="344"/>
      <c r="DY44" s="344"/>
      <c r="DZ44" s="344"/>
      <c r="EA44" s="344"/>
      <c r="EB44" s="344"/>
      <c r="EC44" s="344"/>
      <c r="ED44" s="344"/>
      <c r="EE44" s="344"/>
      <c r="EF44" s="344"/>
      <c r="EG44" s="344"/>
      <c r="EH44" s="344"/>
      <c r="EI44" s="344"/>
      <c r="EJ44" s="344"/>
      <c r="EK44" s="344"/>
      <c r="EL44" s="344"/>
      <c r="EM44" s="344"/>
      <c r="EN44" s="344"/>
      <c r="EO44" s="344"/>
      <c r="EP44" s="344"/>
      <c r="EQ44" s="344"/>
      <c r="ER44" s="344"/>
      <c r="ES44" s="344"/>
      <c r="ET44" s="344"/>
      <c r="EU44" s="344"/>
      <c r="EV44" s="344"/>
      <c r="EW44" s="344"/>
      <c r="EX44" s="344"/>
      <c r="EY44" s="344"/>
      <c r="EZ44" s="344"/>
      <c r="FA44" s="344"/>
      <c r="FB44" s="344"/>
      <c r="FC44" s="344"/>
      <c r="FD44" s="344"/>
      <c r="FE44" s="344"/>
      <c r="FF44" s="344"/>
      <c r="FG44" s="344"/>
      <c r="FH44" s="344"/>
      <c r="FI44" s="344"/>
      <c r="FJ44" s="344"/>
      <c r="FK44" s="344"/>
      <c r="FL44" s="344"/>
      <c r="FM44" s="344"/>
      <c r="FN44" s="344"/>
    </row>
    <row r="45" spans="1:170" s="346" customFormat="1" ht="25.5">
      <c r="A45" s="332">
        <v>3</v>
      </c>
      <c r="B45" s="222" t="s">
        <v>947</v>
      </c>
      <c r="C45" s="333" t="s">
        <v>19</v>
      </c>
      <c r="D45" s="347"/>
      <c r="E45" s="328"/>
      <c r="F45" s="334"/>
      <c r="G45" s="344"/>
      <c r="H45" s="335"/>
      <c r="I45" s="344"/>
      <c r="J45" s="344"/>
      <c r="K45" s="344"/>
      <c r="L45" s="344"/>
      <c r="M45" s="344"/>
      <c r="N45" s="344"/>
      <c r="O45" s="344"/>
      <c r="P45" s="344"/>
      <c r="Q45" s="344"/>
      <c r="R45" s="344"/>
      <c r="S45" s="344"/>
      <c r="T45" s="344"/>
      <c r="U45" s="344"/>
      <c r="V45" s="344"/>
      <c r="W45" s="344"/>
      <c r="X45" s="344"/>
      <c r="Y45" s="344"/>
      <c r="Z45" s="344"/>
      <c r="AA45" s="344"/>
      <c r="AB45" s="344"/>
      <c r="AC45" s="344"/>
      <c r="AD45" s="344"/>
      <c r="AE45" s="344"/>
      <c r="AF45" s="344"/>
      <c r="AG45" s="344"/>
      <c r="AH45" s="344"/>
      <c r="AI45" s="344"/>
      <c r="AJ45" s="344"/>
      <c r="AK45" s="344"/>
      <c r="AL45" s="344"/>
      <c r="AM45" s="344"/>
      <c r="AN45" s="344"/>
      <c r="AO45" s="344"/>
      <c r="AP45" s="344"/>
      <c r="AQ45" s="344"/>
      <c r="AR45" s="344"/>
      <c r="AS45" s="344"/>
      <c r="AT45" s="344"/>
      <c r="AU45" s="344"/>
      <c r="AV45" s="344"/>
      <c r="AW45" s="344"/>
      <c r="AX45" s="344"/>
      <c r="AY45" s="344"/>
      <c r="AZ45" s="344"/>
      <c r="BA45" s="344"/>
      <c r="BB45" s="344"/>
      <c r="BC45" s="344"/>
      <c r="BD45" s="344"/>
      <c r="BE45" s="344"/>
      <c r="BF45" s="344"/>
      <c r="BG45" s="344"/>
      <c r="BH45" s="344"/>
      <c r="BI45" s="344"/>
      <c r="BJ45" s="344"/>
      <c r="BK45" s="344"/>
      <c r="BL45" s="344"/>
      <c r="BM45" s="344"/>
      <c r="BN45" s="344"/>
      <c r="BO45" s="344"/>
      <c r="BP45" s="344"/>
      <c r="BQ45" s="344"/>
      <c r="BR45" s="344"/>
      <c r="BS45" s="344"/>
      <c r="BT45" s="344"/>
      <c r="BU45" s="344"/>
      <c r="BV45" s="344"/>
      <c r="BW45" s="344"/>
      <c r="BX45" s="344"/>
      <c r="BY45" s="344"/>
      <c r="BZ45" s="344"/>
      <c r="CA45" s="344"/>
      <c r="CB45" s="344"/>
      <c r="CC45" s="344"/>
      <c r="CD45" s="344"/>
      <c r="CE45" s="344"/>
      <c r="CF45" s="344"/>
      <c r="CG45" s="344"/>
      <c r="CH45" s="344"/>
      <c r="CI45" s="344"/>
      <c r="CJ45" s="344"/>
      <c r="CK45" s="344"/>
      <c r="CL45" s="344"/>
      <c r="CM45" s="344"/>
      <c r="CN45" s="344"/>
      <c r="CO45" s="344"/>
      <c r="CP45" s="344"/>
      <c r="CQ45" s="344"/>
      <c r="CR45" s="344"/>
      <c r="CS45" s="344"/>
      <c r="CT45" s="344"/>
      <c r="CU45" s="344"/>
      <c r="CV45" s="344"/>
      <c r="CW45" s="344"/>
      <c r="CX45" s="344"/>
      <c r="CY45" s="344"/>
      <c r="CZ45" s="344"/>
      <c r="DA45" s="344"/>
      <c r="DB45" s="344"/>
      <c r="DC45" s="344"/>
      <c r="DD45" s="344"/>
      <c r="DE45" s="344"/>
      <c r="DF45" s="344"/>
      <c r="DG45" s="344"/>
      <c r="DH45" s="344"/>
      <c r="DI45" s="344"/>
      <c r="DJ45" s="344"/>
      <c r="DK45" s="344"/>
      <c r="DL45" s="344"/>
      <c r="DM45" s="344"/>
      <c r="DN45" s="344"/>
      <c r="DO45" s="344"/>
      <c r="DP45" s="344"/>
      <c r="DQ45" s="344"/>
      <c r="DR45" s="344"/>
      <c r="DS45" s="344"/>
      <c r="DT45" s="344"/>
      <c r="DU45" s="344"/>
      <c r="DV45" s="344"/>
      <c r="DW45" s="344"/>
      <c r="DX45" s="344"/>
      <c r="DY45" s="344"/>
      <c r="DZ45" s="344"/>
      <c r="EA45" s="344"/>
      <c r="EB45" s="344"/>
      <c r="EC45" s="344"/>
      <c r="ED45" s="344"/>
      <c r="EE45" s="344"/>
      <c r="EF45" s="344"/>
      <c r="EG45" s="344"/>
      <c r="EH45" s="344"/>
      <c r="EI45" s="344"/>
      <c r="EJ45" s="344"/>
      <c r="EK45" s="344"/>
      <c r="EL45" s="344"/>
      <c r="EM45" s="344"/>
      <c r="EN45" s="344"/>
      <c r="EO45" s="344"/>
      <c r="EP45" s="344"/>
      <c r="EQ45" s="344"/>
      <c r="ER45" s="344"/>
      <c r="ES45" s="344"/>
      <c r="ET45" s="344"/>
      <c r="EU45" s="344"/>
      <c r="EV45" s="344"/>
      <c r="EW45" s="344"/>
      <c r="EX45" s="344"/>
      <c r="EY45" s="344"/>
      <c r="EZ45" s="344"/>
      <c r="FA45" s="344"/>
      <c r="FB45" s="344"/>
      <c r="FC45" s="344"/>
      <c r="FD45" s="344"/>
      <c r="FE45" s="344"/>
      <c r="FF45" s="344"/>
      <c r="FG45" s="344"/>
      <c r="FH45" s="344"/>
      <c r="FI45" s="344"/>
      <c r="FJ45" s="344"/>
      <c r="FK45" s="344"/>
      <c r="FL45" s="344"/>
      <c r="FM45" s="344"/>
      <c r="FN45" s="344"/>
    </row>
    <row r="46" spans="1:170" s="346" customFormat="1">
      <c r="A46" s="332">
        <v>4</v>
      </c>
      <c r="B46" s="222" t="s">
        <v>948</v>
      </c>
      <c r="C46" s="333" t="s">
        <v>19</v>
      </c>
      <c r="D46" s="347"/>
      <c r="E46" s="328"/>
      <c r="F46" s="334"/>
      <c r="G46" s="344"/>
      <c r="H46" s="335"/>
      <c r="I46" s="344"/>
      <c r="J46" s="344"/>
      <c r="K46" s="344"/>
      <c r="L46" s="344"/>
      <c r="M46" s="344"/>
      <c r="N46" s="344"/>
      <c r="O46" s="344"/>
      <c r="P46" s="344"/>
      <c r="Q46" s="344"/>
      <c r="R46" s="344"/>
      <c r="S46" s="344"/>
      <c r="T46" s="344"/>
      <c r="U46" s="344"/>
      <c r="V46" s="344"/>
      <c r="W46" s="344"/>
      <c r="X46" s="344"/>
      <c r="Y46" s="344"/>
      <c r="Z46" s="344"/>
      <c r="AA46" s="344"/>
      <c r="AB46" s="344"/>
      <c r="AC46" s="344"/>
      <c r="AD46" s="344"/>
      <c r="AE46" s="344"/>
      <c r="AF46" s="344"/>
      <c r="AG46" s="344"/>
      <c r="AH46" s="344"/>
      <c r="AI46" s="344"/>
      <c r="AJ46" s="344"/>
      <c r="AK46" s="344"/>
      <c r="AL46" s="344"/>
      <c r="AM46" s="344"/>
      <c r="AN46" s="344"/>
      <c r="AO46" s="344"/>
      <c r="AP46" s="344"/>
      <c r="AQ46" s="344"/>
      <c r="AR46" s="344"/>
      <c r="AS46" s="344"/>
      <c r="AT46" s="344"/>
      <c r="AU46" s="344"/>
      <c r="AV46" s="344"/>
      <c r="AW46" s="344"/>
      <c r="AX46" s="344"/>
      <c r="AY46" s="344"/>
      <c r="AZ46" s="344"/>
      <c r="BA46" s="344"/>
      <c r="BB46" s="344"/>
      <c r="BC46" s="344"/>
      <c r="BD46" s="344"/>
      <c r="BE46" s="344"/>
      <c r="BF46" s="344"/>
      <c r="BG46" s="344"/>
      <c r="BH46" s="344"/>
      <c r="BI46" s="344"/>
      <c r="BJ46" s="344"/>
      <c r="BK46" s="344"/>
      <c r="BL46" s="344"/>
      <c r="BM46" s="344"/>
      <c r="BN46" s="344"/>
      <c r="BO46" s="344"/>
      <c r="BP46" s="344"/>
      <c r="BQ46" s="344"/>
      <c r="BR46" s="344"/>
      <c r="BS46" s="344"/>
      <c r="BT46" s="344"/>
      <c r="BU46" s="344"/>
      <c r="BV46" s="344"/>
      <c r="BW46" s="344"/>
      <c r="BX46" s="344"/>
      <c r="BY46" s="344"/>
      <c r="BZ46" s="344"/>
      <c r="CA46" s="344"/>
      <c r="CB46" s="344"/>
      <c r="CC46" s="344"/>
      <c r="CD46" s="344"/>
      <c r="CE46" s="344"/>
      <c r="CF46" s="344"/>
      <c r="CG46" s="344"/>
      <c r="CH46" s="344"/>
      <c r="CI46" s="344"/>
      <c r="CJ46" s="344"/>
      <c r="CK46" s="344"/>
      <c r="CL46" s="344"/>
      <c r="CM46" s="344"/>
      <c r="CN46" s="344"/>
      <c r="CO46" s="344"/>
      <c r="CP46" s="344"/>
      <c r="CQ46" s="344"/>
      <c r="CR46" s="344"/>
      <c r="CS46" s="344"/>
      <c r="CT46" s="344"/>
      <c r="CU46" s="344"/>
      <c r="CV46" s="344"/>
      <c r="CW46" s="344"/>
      <c r="CX46" s="344"/>
      <c r="CY46" s="344"/>
      <c r="CZ46" s="344"/>
      <c r="DA46" s="344"/>
      <c r="DB46" s="344"/>
      <c r="DC46" s="344"/>
      <c r="DD46" s="344"/>
      <c r="DE46" s="344"/>
      <c r="DF46" s="344"/>
      <c r="DG46" s="344"/>
      <c r="DH46" s="344"/>
      <c r="DI46" s="344"/>
      <c r="DJ46" s="344"/>
      <c r="DK46" s="344"/>
      <c r="DL46" s="344"/>
      <c r="DM46" s="344"/>
      <c r="DN46" s="344"/>
      <c r="DO46" s="344"/>
      <c r="DP46" s="344"/>
      <c r="DQ46" s="344"/>
      <c r="DR46" s="344"/>
      <c r="DS46" s="344"/>
      <c r="DT46" s="344"/>
      <c r="DU46" s="344"/>
      <c r="DV46" s="344"/>
      <c r="DW46" s="344"/>
      <c r="DX46" s="344"/>
      <c r="DY46" s="344"/>
      <c r="DZ46" s="344"/>
      <c r="EA46" s="344"/>
      <c r="EB46" s="344"/>
      <c r="EC46" s="344"/>
      <c r="ED46" s="344"/>
      <c r="EE46" s="344"/>
      <c r="EF46" s="344"/>
      <c r="EG46" s="344"/>
      <c r="EH46" s="344"/>
      <c r="EI46" s="344"/>
      <c r="EJ46" s="344"/>
      <c r="EK46" s="344"/>
      <c r="EL46" s="344"/>
      <c r="EM46" s="344"/>
      <c r="EN46" s="344"/>
      <c r="EO46" s="344"/>
      <c r="EP46" s="344"/>
      <c r="EQ46" s="344"/>
      <c r="ER46" s="344"/>
      <c r="ES46" s="344"/>
      <c r="ET46" s="344"/>
      <c r="EU46" s="344"/>
      <c r="EV46" s="344"/>
      <c r="EW46" s="344"/>
      <c r="EX46" s="344"/>
      <c r="EY46" s="344"/>
      <c r="EZ46" s="344"/>
      <c r="FA46" s="344"/>
      <c r="FB46" s="344"/>
      <c r="FC46" s="344"/>
      <c r="FD46" s="344"/>
      <c r="FE46" s="344"/>
      <c r="FF46" s="344"/>
      <c r="FG46" s="344"/>
      <c r="FH46" s="344"/>
      <c r="FI46" s="344"/>
      <c r="FJ46" s="344"/>
      <c r="FK46" s="344"/>
      <c r="FL46" s="344"/>
      <c r="FM46" s="344"/>
      <c r="FN46" s="344"/>
    </row>
    <row r="47" spans="1:170" s="346" customFormat="1">
      <c r="A47" s="332">
        <v>5</v>
      </c>
      <c r="B47" s="224" t="s">
        <v>949</v>
      </c>
      <c r="C47" s="333" t="s">
        <v>19</v>
      </c>
      <c r="D47" s="347"/>
      <c r="E47" s="328"/>
      <c r="F47" s="334"/>
      <c r="G47" s="344"/>
      <c r="H47" s="335"/>
      <c r="I47" s="344"/>
      <c r="J47" s="345"/>
      <c r="K47" s="344"/>
      <c r="L47" s="344"/>
      <c r="M47" s="344"/>
      <c r="N47" s="344"/>
      <c r="O47" s="344"/>
      <c r="P47" s="344"/>
      <c r="Q47" s="344"/>
      <c r="R47" s="344"/>
      <c r="S47" s="344"/>
      <c r="T47" s="344"/>
      <c r="U47" s="344"/>
      <c r="V47" s="344"/>
      <c r="W47" s="344"/>
      <c r="X47" s="344"/>
      <c r="Y47" s="344"/>
      <c r="Z47" s="344"/>
      <c r="AA47" s="344"/>
      <c r="AB47" s="344"/>
      <c r="AC47" s="344"/>
      <c r="AD47" s="344"/>
      <c r="AE47" s="344"/>
      <c r="AF47" s="344"/>
      <c r="AG47" s="344"/>
      <c r="AH47" s="344"/>
      <c r="AI47" s="344"/>
      <c r="AJ47" s="344"/>
      <c r="AK47" s="344"/>
      <c r="AL47" s="344"/>
      <c r="AM47" s="344"/>
      <c r="AN47" s="344"/>
      <c r="AO47" s="344"/>
      <c r="AP47" s="344"/>
      <c r="AQ47" s="344"/>
      <c r="AR47" s="344"/>
      <c r="AS47" s="344"/>
      <c r="AT47" s="344"/>
      <c r="AU47" s="344"/>
      <c r="AV47" s="344"/>
      <c r="AW47" s="344"/>
      <c r="AX47" s="344"/>
      <c r="AY47" s="344"/>
      <c r="AZ47" s="344"/>
      <c r="BA47" s="344"/>
      <c r="BB47" s="344"/>
      <c r="BC47" s="344"/>
      <c r="BD47" s="344"/>
      <c r="BE47" s="344"/>
      <c r="BF47" s="344"/>
      <c r="BG47" s="344"/>
      <c r="BH47" s="344"/>
      <c r="BI47" s="344"/>
      <c r="BJ47" s="344"/>
      <c r="BK47" s="344"/>
      <c r="BL47" s="344"/>
      <c r="BM47" s="344"/>
      <c r="BN47" s="344"/>
      <c r="BO47" s="344"/>
      <c r="BP47" s="344"/>
      <c r="BQ47" s="344"/>
      <c r="BR47" s="344"/>
      <c r="BS47" s="344"/>
      <c r="BT47" s="344"/>
      <c r="BU47" s="344"/>
      <c r="BV47" s="344"/>
      <c r="BW47" s="344"/>
      <c r="BX47" s="344"/>
      <c r="BY47" s="344"/>
      <c r="BZ47" s="344"/>
      <c r="CA47" s="344"/>
      <c r="CB47" s="344"/>
      <c r="CC47" s="344"/>
      <c r="CD47" s="344"/>
      <c r="CE47" s="344"/>
      <c r="CF47" s="344"/>
      <c r="CG47" s="344"/>
      <c r="CH47" s="344"/>
      <c r="CI47" s="344"/>
      <c r="CJ47" s="344"/>
      <c r="CK47" s="344"/>
      <c r="CL47" s="344"/>
      <c r="CM47" s="344"/>
      <c r="CN47" s="344"/>
      <c r="CO47" s="344"/>
      <c r="CP47" s="344"/>
      <c r="CQ47" s="344"/>
      <c r="CR47" s="344"/>
      <c r="CS47" s="344"/>
      <c r="CT47" s="344"/>
      <c r="CU47" s="344"/>
      <c r="CV47" s="344"/>
      <c r="CW47" s="344"/>
      <c r="CX47" s="344"/>
      <c r="CY47" s="344"/>
      <c r="CZ47" s="344"/>
      <c r="DA47" s="344"/>
      <c r="DB47" s="344"/>
      <c r="DC47" s="344"/>
      <c r="DD47" s="344"/>
      <c r="DE47" s="344"/>
      <c r="DF47" s="344"/>
      <c r="DG47" s="344"/>
      <c r="DH47" s="344"/>
      <c r="DI47" s="344"/>
      <c r="DJ47" s="344"/>
      <c r="DK47" s="344"/>
      <c r="DL47" s="344"/>
      <c r="DM47" s="344"/>
      <c r="DN47" s="344"/>
      <c r="DO47" s="344"/>
      <c r="DP47" s="344"/>
      <c r="DQ47" s="344"/>
      <c r="DR47" s="344"/>
      <c r="DS47" s="344"/>
      <c r="DT47" s="344"/>
      <c r="DU47" s="344"/>
      <c r="DV47" s="344"/>
      <c r="DW47" s="344"/>
      <c r="DX47" s="344"/>
      <c r="DY47" s="344"/>
      <c r="DZ47" s="344"/>
      <c r="EA47" s="344"/>
      <c r="EB47" s="344"/>
      <c r="EC47" s="344"/>
      <c r="ED47" s="344"/>
      <c r="EE47" s="344"/>
      <c r="EF47" s="344"/>
      <c r="EG47" s="344"/>
      <c r="EH47" s="344"/>
      <c r="EI47" s="344"/>
      <c r="EJ47" s="344"/>
      <c r="EK47" s="344"/>
      <c r="EL47" s="344"/>
      <c r="EM47" s="344"/>
      <c r="EN47" s="344"/>
      <c r="EO47" s="344"/>
      <c r="EP47" s="344"/>
      <c r="EQ47" s="344"/>
      <c r="ER47" s="344"/>
      <c r="ES47" s="344"/>
      <c r="ET47" s="344"/>
      <c r="EU47" s="344"/>
      <c r="EV47" s="344"/>
      <c r="EW47" s="344"/>
      <c r="EX47" s="344"/>
      <c r="EY47" s="344"/>
      <c r="EZ47" s="344"/>
      <c r="FA47" s="344"/>
      <c r="FB47" s="344"/>
      <c r="FC47" s="344"/>
      <c r="FD47" s="344"/>
      <c r="FE47" s="344"/>
      <c r="FF47" s="344"/>
      <c r="FG47" s="344"/>
      <c r="FH47" s="344"/>
      <c r="FI47" s="344"/>
      <c r="FJ47" s="344"/>
      <c r="FK47" s="344"/>
      <c r="FL47" s="344"/>
      <c r="FM47" s="344"/>
      <c r="FN47" s="344"/>
    </row>
    <row r="48" spans="1:170" s="346" customFormat="1" ht="89.25">
      <c r="A48" s="332">
        <v>6</v>
      </c>
      <c r="B48" s="319" t="s">
        <v>950</v>
      </c>
      <c r="C48" s="333" t="s">
        <v>19</v>
      </c>
      <c r="D48" s="347"/>
      <c r="E48" s="328"/>
      <c r="F48" s="334"/>
      <c r="G48" s="344"/>
      <c r="H48" s="335"/>
      <c r="I48" s="344"/>
      <c r="J48" s="344"/>
      <c r="K48" s="344"/>
      <c r="L48" s="344"/>
      <c r="M48" s="344"/>
      <c r="N48" s="344"/>
      <c r="O48" s="344"/>
      <c r="P48" s="344"/>
      <c r="Q48" s="344"/>
      <c r="R48" s="344"/>
      <c r="S48" s="344"/>
      <c r="T48" s="344"/>
      <c r="U48" s="344"/>
      <c r="V48" s="344"/>
      <c r="W48" s="344"/>
      <c r="X48" s="344"/>
      <c r="Y48" s="344"/>
      <c r="Z48" s="344"/>
      <c r="AA48" s="344"/>
      <c r="AB48" s="344"/>
      <c r="AC48" s="344"/>
      <c r="AD48" s="344"/>
      <c r="AE48" s="344"/>
      <c r="AF48" s="344"/>
      <c r="AG48" s="344"/>
      <c r="AH48" s="344"/>
      <c r="AI48" s="344"/>
      <c r="AJ48" s="344"/>
      <c r="AK48" s="344"/>
      <c r="AL48" s="344"/>
      <c r="AM48" s="344"/>
      <c r="AN48" s="344"/>
      <c r="AO48" s="344"/>
      <c r="AP48" s="344"/>
      <c r="AQ48" s="344"/>
      <c r="AR48" s="344"/>
      <c r="AS48" s="344"/>
      <c r="AT48" s="344"/>
      <c r="AU48" s="344"/>
      <c r="AV48" s="344"/>
      <c r="AW48" s="344"/>
      <c r="AX48" s="344"/>
      <c r="AY48" s="344"/>
      <c r="AZ48" s="344"/>
      <c r="BA48" s="344"/>
      <c r="BB48" s="344"/>
      <c r="BC48" s="344"/>
      <c r="BD48" s="344"/>
      <c r="BE48" s="344"/>
      <c r="BF48" s="344"/>
      <c r="BG48" s="344"/>
      <c r="BH48" s="344"/>
      <c r="BI48" s="344"/>
      <c r="BJ48" s="344"/>
      <c r="BK48" s="344"/>
      <c r="BL48" s="344"/>
      <c r="BM48" s="344"/>
      <c r="BN48" s="344"/>
      <c r="BO48" s="344"/>
      <c r="BP48" s="344"/>
      <c r="BQ48" s="344"/>
      <c r="BR48" s="344"/>
      <c r="BS48" s="344"/>
      <c r="BT48" s="344"/>
      <c r="BU48" s="344"/>
      <c r="BV48" s="344"/>
      <c r="BW48" s="344"/>
      <c r="BX48" s="344"/>
      <c r="BY48" s="344"/>
      <c r="BZ48" s="344"/>
      <c r="CA48" s="344"/>
      <c r="CB48" s="344"/>
      <c r="CC48" s="344"/>
      <c r="CD48" s="344"/>
      <c r="CE48" s="344"/>
      <c r="CF48" s="344"/>
      <c r="CG48" s="344"/>
      <c r="CH48" s="344"/>
      <c r="CI48" s="344"/>
      <c r="CJ48" s="344"/>
      <c r="CK48" s="344"/>
      <c r="CL48" s="344"/>
      <c r="CM48" s="344"/>
      <c r="CN48" s="344"/>
      <c r="CO48" s="344"/>
      <c r="CP48" s="344"/>
      <c r="CQ48" s="344"/>
      <c r="CR48" s="344"/>
      <c r="CS48" s="344"/>
      <c r="CT48" s="344"/>
      <c r="CU48" s="344"/>
      <c r="CV48" s="344"/>
      <c r="CW48" s="344"/>
      <c r="CX48" s="344"/>
      <c r="CY48" s="344"/>
      <c r="CZ48" s="344"/>
      <c r="DA48" s="344"/>
      <c r="DB48" s="344"/>
      <c r="DC48" s="344"/>
      <c r="DD48" s="344"/>
      <c r="DE48" s="344"/>
      <c r="DF48" s="344"/>
      <c r="DG48" s="344"/>
      <c r="DH48" s="344"/>
      <c r="DI48" s="344"/>
      <c r="DJ48" s="344"/>
      <c r="DK48" s="344"/>
      <c r="DL48" s="344"/>
      <c r="DM48" s="344"/>
      <c r="DN48" s="344"/>
      <c r="DO48" s="344"/>
      <c r="DP48" s="344"/>
      <c r="DQ48" s="344"/>
      <c r="DR48" s="344"/>
      <c r="DS48" s="344"/>
      <c r="DT48" s="344"/>
      <c r="DU48" s="344"/>
      <c r="DV48" s="344"/>
      <c r="DW48" s="344"/>
      <c r="DX48" s="344"/>
      <c r="DY48" s="344"/>
      <c r="DZ48" s="344"/>
      <c r="EA48" s="344"/>
      <c r="EB48" s="344"/>
      <c r="EC48" s="344"/>
      <c r="ED48" s="344"/>
      <c r="EE48" s="344"/>
      <c r="EF48" s="344"/>
      <c r="EG48" s="344"/>
      <c r="EH48" s="344"/>
      <c r="EI48" s="344"/>
      <c r="EJ48" s="344"/>
      <c r="EK48" s="344"/>
      <c r="EL48" s="344"/>
      <c r="EM48" s="344"/>
      <c r="EN48" s="344"/>
      <c r="EO48" s="344"/>
      <c r="EP48" s="344"/>
      <c r="EQ48" s="344"/>
      <c r="ER48" s="344"/>
      <c r="ES48" s="344"/>
      <c r="ET48" s="344"/>
      <c r="EU48" s="344"/>
      <c r="EV48" s="344"/>
      <c r="EW48" s="344"/>
      <c r="EX48" s="344"/>
      <c r="EY48" s="344"/>
      <c r="EZ48" s="344"/>
      <c r="FA48" s="344"/>
      <c r="FB48" s="344"/>
      <c r="FC48" s="344"/>
      <c r="FD48" s="344"/>
      <c r="FE48" s="344"/>
      <c r="FF48" s="344"/>
      <c r="FG48" s="344"/>
      <c r="FH48" s="344"/>
      <c r="FI48" s="344"/>
      <c r="FJ48" s="344"/>
      <c r="FK48" s="344"/>
      <c r="FL48" s="344"/>
      <c r="FM48" s="344"/>
      <c r="FN48" s="344"/>
    </row>
    <row r="49" spans="1:170" s="346" customFormat="1">
      <c r="A49" s="332">
        <v>7</v>
      </c>
      <c r="B49" s="224" t="s">
        <v>797</v>
      </c>
      <c r="C49" s="333" t="s">
        <v>19</v>
      </c>
      <c r="D49" s="347"/>
      <c r="E49" s="328"/>
      <c r="F49" s="334"/>
      <c r="G49" s="344"/>
      <c r="H49" s="335"/>
      <c r="I49" s="344"/>
      <c r="J49" s="345"/>
      <c r="K49" s="344"/>
      <c r="L49" s="344"/>
      <c r="M49" s="344"/>
      <c r="N49" s="344"/>
      <c r="O49" s="344"/>
      <c r="P49" s="344"/>
      <c r="Q49" s="344"/>
      <c r="R49" s="344"/>
      <c r="S49" s="344"/>
      <c r="T49" s="344"/>
      <c r="U49" s="344"/>
      <c r="V49" s="344"/>
      <c r="W49" s="344"/>
      <c r="X49" s="344"/>
      <c r="Y49" s="344"/>
      <c r="Z49" s="344"/>
      <c r="AA49" s="344"/>
      <c r="AB49" s="344"/>
      <c r="AC49" s="344"/>
      <c r="AD49" s="344"/>
      <c r="AE49" s="344"/>
      <c r="AF49" s="344"/>
      <c r="AG49" s="344"/>
      <c r="AH49" s="344"/>
      <c r="AI49" s="344"/>
      <c r="AJ49" s="344"/>
      <c r="AK49" s="344"/>
      <c r="AL49" s="344"/>
      <c r="AM49" s="344"/>
      <c r="AN49" s="344"/>
      <c r="AO49" s="344"/>
      <c r="AP49" s="344"/>
      <c r="AQ49" s="344"/>
      <c r="AR49" s="344"/>
      <c r="AS49" s="344"/>
      <c r="AT49" s="344"/>
      <c r="AU49" s="344"/>
      <c r="AV49" s="344"/>
      <c r="AW49" s="344"/>
      <c r="AX49" s="344"/>
      <c r="AY49" s="344"/>
      <c r="AZ49" s="344"/>
      <c r="BA49" s="344"/>
      <c r="BB49" s="344"/>
      <c r="BC49" s="344"/>
      <c r="BD49" s="344"/>
      <c r="BE49" s="344"/>
      <c r="BF49" s="344"/>
      <c r="BG49" s="344"/>
      <c r="BH49" s="344"/>
      <c r="BI49" s="344"/>
      <c r="BJ49" s="344"/>
      <c r="BK49" s="344"/>
      <c r="BL49" s="344"/>
      <c r="BM49" s="344"/>
      <c r="BN49" s="344"/>
      <c r="BO49" s="344"/>
      <c r="BP49" s="344"/>
      <c r="BQ49" s="344"/>
      <c r="BR49" s="344"/>
      <c r="BS49" s="344"/>
      <c r="BT49" s="344"/>
      <c r="BU49" s="344"/>
      <c r="BV49" s="344"/>
      <c r="BW49" s="344"/>
      <c r="BX49" s="344"/>
      <c r="BY49" s="344"/>
      <c r="BZ49" s="344"/>
      <c r="CA49" s="344"/>
      <c r="CB49" s="344"/>
      <c r="CC49" s="344"/>
      <c r="CD49" s="344"/>
      <c r="CE49" s="344"/>
      <c r="CF49" s="344"/>
      <c r="CG49" s="344"/>
      <c r="CH49" s="344"/>
      <c r="CI49" s="344"/>
      <c r="CJ49" s="344"/>
      <c r="CK49" s="344"/>
      <c r="CL49" s="344"/>
      <c r="CM49" s="344"/>
      <c r="CN49" s="344"/>
      <c r="CO49" s="344"/>
      <c r="CP49" s="344"/>
      <c r="CQ49" s="344"/>
      <c r="CR49" s="344"/>
      <c r="CS49" s="344"/>
      <c r="CT49" s="344"/>
      <c r="CU49" s="344"/>
      <c r="CV49" s="344"/>
      <c r="CW49" s="344"/>
      <c r="CX49" s="344"/>
      <c r="CY49" s="344"/>
      <c r="CZ49" s="344"/>
      <c r="DA49" s="344"/>
      <c r="DB49" s="344"/>
      <c r="DC49" s="344"/>
      <c r="DD49" s="344"/>
      <c r="DE49" s="344"/>
      <c r="DF49" s="344"/>
      <c r="DG49" s="344"/>
      <c r="DH49" s="344"/>
      <c r="DI49" s="344"/>
      <c r="DJ49" s="344"/>
      <c r="DK49" s="344"/>
      <c r="DL49" s="344"/>
      <c r="DM49" s="344"/>
      <c r="DN49" s="344"/>
      <c r="DO49" s="344"/>
      <c r="DP49" s="344"/>
      <c r="DQ49" s="344"/>
      <c r="DR49" s="344"/>
      <c r="DS49" s="344"/>
      <c r="DT49" s="344"/>
      <c r="DU49" s="344"/>
      <c r="DV49" s="344"/>
      <c r="DW49" s="344"/>
      <c r="DX49" s="344"/>
      <c r="DY49" s="344"/>
      <c r="DZ49" s="344"/>
      <c r="EA49" s="344"/>
      <c r="EB49" s="344"/>
      <c r="EC49" s="344"/>
      <c r="ED49" s="344"/>
      <c r="EE49" s="344"/>
      <c r="EF49" s="344"/>
      <c r="EG49" s="344"/>
      <c r="EH49" s="344"/>
      <c r="EI49" s="344"/>
      <c r="EJ49" s="344"/>
      <c r="EK49" s="344"/>
      <c r="EL49" s="344"/>
      <c r="EM49" s="344"/>
      <c r="EN49" s="344"/>
      <c r="EO49" s="344"/>
      <c r="EP49" s="344"/>
      <c r="EQ49" s="344"/>
      <c r="ER49" s="344"/>
      <c r="ES49" s="344"/>
      <c r="ET49" s="344"/>
      <c r="EU49" s="344"/>
      <c r="EV49" s="344"/>
      <c r="EW49" s="344"/>
      <c r="EX49" s="344"/>
      <c r="EY49" s="344"/>
      <c r="EZ49" s="344"/>
      <c r="FA49" s="344"/>
      <c r="FB49" s="344"/>
      <c r="FC49" s="344"/>
      <c r="FD49" s="344"/>
      <c r="FE49" s="344"/>
      <c r="FF49" s="344"/>
      <c r="FG49" s="344"/>
      <c r="FH49" s="344"/>
      <c r="FI49" s="344"/>
      <c r="FJ49" s="344"/>
      <c r="FK49" s="344"/>
      <c r="FL49" s="344"/>
      <c r="FM49" s="344"/>
      <c r="FN49" s="344"/>
    </row>
    <row r="50" spans="1:170" s="346" customFormat="1" ht="38.25">
      <c r="A50" s="332">
        <v>8</v>
      </c>
      <c r="B50" s="222" t="s">
        <v>798</v>
      </c>
      <c r="C50" s="333" t="s">
        <v>14</v>
      </c>
      <c r="D50" s="347"/>
      <c r="E50" s="328"/>
      <c r="F50" s="334"/>
      <c r="G50" s="344"/>
      <c r="H50" s="335"/>
      <c r="I50" s="344"/>
      <c r="J50" s="344"/>
      <c r="K50" s="344"/>
      <c r="L50" s="344"/>
      <c r="M50" s="344"/>
      <c r="N50" s="344"/>
      <c r="O50" s="344"/>
      <c r="P50" s="344"/>
      <c r="Q50" s="344"/>
      <c r="R50" s="344"/>
      <c r="S50" s="344"/>
      <c r="T50" s="344"/>
      <c r="U50" s="344"/>
      <c r="V50" s="344"/>
      <c r="W50" s="344"/>
      <c r="X50" s="344"/>
      <c r="Y50" s="344"/>
      <c r="Z50" s="344"/>
      <c r="AA50" s="344"/>
      <c r="AB50" s="344"/>
      <c r="AC50" s="344"/>
      <c r="AD50" s="344"/>
      <c r="AE50" s="344"/>
      <c r="AF50" s="344"/>
      <c r="AG50" s="344"/>
      <c r="AH50" s="344"/>
      <c r="AI50" s="344"/>
      <c r="AJ50" s="344"/>
      <c r="AK50" s="344"/>
      <c r="AL50" s="344"/>
      <c r="AM50" s="344"/>
      <c r="AN50" s="344"/>
      <c r="AO50" s="344"/>
      <c r="AP50" s="344"/>
      <c r="AQ50" s="344"/>
      <c r="AR50" s="344"/>
      <c r="AS50" s="344"/>
      <c r="AT50" s="344"/>
      <c r="AU50" s="344"/>
      <c r="AV50" s="344"/>
      <c r="AW50" s="344"/>
      <c r="AX50" s="344"/>
      <c r="AY50" s="344"/>
      <c r="AZ50" s="344"/>
      <c r="BA50" s="344"/>
      <c r="BB50" s="344"/>
      <c r="BC50" s="344"/>
      <c r="BD50" s="344"/>
      <c r="BE50" s="344"/>
      <c r="BF50" s="344"/>
      <c r="BG50" s="344"/>
      <c r="BH50" s="344"/>
      <c r="BI50" s="344"/>
      <c r="BJ50" s="344"/>
      <c r="BK50" s="344"/>
      <c r="BL50" s="344"/>
      <c r="BM50" s="344"/>
      <c r="BN50" s="344"/>
      <c r="BO50" s="344"/>
      <c r="BP50" s="344"/>
      <c r="BQ50" s="344"/>
      <c r="BR50" s="344"/>
      <c r="BS50" s="344"/>
      <c r="BT50" s="344"/>
      <c r="BU50" s="344"/>
      <c r="BV50" s="344"/>
      <c r="BW50" s="344"/>
      <c r="BX50" s="344"/>
      <c r="BY50" s="344"/>
      <c r="BZ50" s="344"/>
      <c r="CA50" s="344"/>
      <c r="CB50" s="344"/>
      <c r="CC50" s="344"/>
      <c r="CD50" s="344"/>
      <c r="CE50" s="344"/>
      <c r="CF50" s="344"/>
      <c r="CG50" s="344"/>
      <c r="CH50" s="344"/>
      <c r="CI50" s="344"/>
      <c r="CJ50" s="344"/>
      <c r="CK50" s="344"/>
      <c r="CL50" s="344"/>
      <c r="CM50" s="344"/>
      <c r="CN50" s="344"/>
      <c r="CO50" s="344"/>
      <c r="CP50" s="344"/>
      <c r="CQ50" s="344"/>
      <c r="CR50" s="344"/>
      <c r="CS50" s="344"/>
      <c r="CT50" s="344"/>
      <c r="CU50" s="344"/>
      <c r="CV50" s="344"/>
      <c r="CW50" s="344"/>
      <c r="CX50" s="344"/>
      <c r="CY50" s="344"/>
      <c r="CZ50" s="344"/>
      <c r="DA50" s="344"/>
      <c r="DB50" s="344"/>
      <c r="DC50" s="344"/>
      <c r="DD50" s="344"/>
      <c r="DE50" s="344"/>
      <c r="DF50" s="344"/>
      <c r="DG50" s="344"/>
      <c r="DH50" s="344"/>
      <c r="DI50" s="344"/>
      <c r="DJ50" s="344"/>
      <c r="DK50" s="344"/>
      <c r="DL50" s="344"/>
      <c r="DM50" s="344"/>
      <c r="DN50" s="344"/>
      <c r="DO50" s="344"/>
      <c r="DP50" s="344"/>
      <c r="DQ50" s="344"/>
      <c r="DR50" s="344"/>
      <c r="DS50" s="344"/>
      <c r="DT50" s="344"/>
      <c r="DU50" s="344"/>
      <c r="DV50" s="344"/>
      <c r="DW50" s="344"/>
      <c r="DX50" s="344"/>
      <c r="DY50" s="344"/>
      <c r="DZ50" s="344"/>
      <c r="EA50" s="344"/>
      <c r="EB50" s="344"/>
      <c r="EC50" s="344"/>
      <c r="ED50" s="344"/>
      <c r="EE50" s="344"/>
      <c r="EF50" s="344"/>
      <c r="EG50" s="344"/>
      <c r="EH50" s="344"/>
      <c r="EI50" s="344"/>
      <c r="EJ50" s="344"/>
      <c r="EK50" s="344"/>
      <c r="EL50" s="344"/>
      <c r="EM50" s="344"/>
      <c r="EN50" s="344"/>
      <c r="EO50" s="344"/>
      <c r="EP50" s="344"/>
      <c r="EQ50" s="344"/>
      <c r="ER50" s="344"/>
      <c r="ES50" s="344"/>
      <c r="ET50" s="344"/>
      <c r="EU50" s="344"/>
      <c r="EV50" s="344"/>
      <c r="EW50" s="344"/>
      <c r="EX50" s="344"/>
      <c r="EY50" s="344"/>
      <c r="EZ50" s="344"/>
      <c r="FA50" s="344"/>
      <c r="FB50" s="344"/>
      <c r="FC50" s="344"/>
      <c r="FD50" s="344"/>
      <c r="FE50" s="344"/>
      <c r="FF50" s="344"/>
      <c r="FG50" s="344"/>
      <c r="FH50" s="344"/>
      <c r="FI50" s="344"/>
      <c r="FJ50" s="344"/>
      <c r="FK50" s="344"/>
      <c r="FL50" s="344"/>
      <c r="FM50" s="344"/>
      <c r="FN50" s="344"/>
    </row>
    <row r="51" spans="1:170" s="331" customFormat="1">
      <c r="A51" s="330"/>
      <c r="B51" s="324"/>
      <c r="C51" s="325"/>
      <c r="D51" s="326"/>
      <c r="E51" s="327"/>
      <c r="F51" s="328"/>
      <c r="H51" s="335"/>
    </row>
    <row r="52" spans="1:170" s="342" customFormat="1" ht="25.5">
      <c r="A52" s="337"/>
      <c r="B52" s="338" t="s">
        <v>951</v>
      </c>
      <c r="C52" s="339"/>
      <c r="D52" s="339"/>
      <c r="E52" s="340"/>
      <c r="F52" s="341"/>
      <c r="H52" s="335"/>
    </row>
    <row r="53" spans="1:170" s="331" customFormat="1">
      <c r="A53" s="323"/>
      <c r="B53" s="324"/>
      <c r="C53" s="325"/>
      <c r="D53" s="326"/>
      <c r="E53" s="327"/>
      <c r="F53" s="328"/>
      <c r="H53" s="335"/>
    </row>
    <row r="54" spans="1:170" s="331" customFormat="1" ht="25.5">
      <c r="A54" s="330" t="s">
        <v>196</v>
      </c>
      <c r="B54" s="217" t="s">
        <v>952</v>
      </c>
      <c r="C54" s="217"/>
      <c r="D54" s="217"/>
      <c r="E54" s="218"/>
      <c r="F54" s="219"/>
      <c r="H54" s="335"/>
    </row>
    <row r="55" spans="1:170" s="331" customFormat="1">
      <c r="A55" s="323" t="s">
        <v>693</v>
      </c>
      <c r="B55" s="324"/>
      <c r="C55" s="325"/>
      <c r="D55" s="326"/>
      <c r="E55" s="327"/>
      <c r="F55" s="328"/>
      <c r="H55" s="335"/>
    </row>
    <row r="56" spans="1:170" s="346" customFormat="1" ht="25.5">
      <c r="A56" s="332">
        <v>1</v>
      </c>
      <c r="B56" s="317" t="s">
        <v>953</v>
      </c>
      <c r="C56" s="348" t="s">
        <v>19</v>
      </c>
      <c r="D56" s="349"/>
      <c r="E56" s="350"/>
      <c r="F56" s="351"/>
      <c r="G56" s="344"/>
      <c r="H56" s="335"/>
      <c r="I56" s="344"/>
      <c r="J56" s="345"/>
      <c r="K56" s="344"/>
      <c r="L56" s="344"/>
      <c r="M56" s="344"/>
      <c r="N56" s="344"/>
      <c r="O56" s="344"/>
      <c r="P56" s="344"/>
      <c r="Q56" s="344"/>
      <c r="R56" s="344"/>
      <c r="S56" s="344"/>
      <c r="T56" s="344"/>
      <c r="U56" s="344"/>
      <c r="V56" s="344"/>
      <c r="W56" s="344"/>
      <c r="X56" s="344"/>
      <c r="Y56" s="344"/>
      <c r="Z56" s="344"/>
      <c r="AA56" s="344"/>
      <c r="AB56" s="344"/>
      <c r="AC56" s="344"/>
      <c r="AD56" s="344"/>
      <c r="AE56" s="344"/>
      <c r="AF56" s="344"/>
      <c r="AG56" s="344"/>
      <c r="AH56" s="344"/>
      <c r="AI56" s="344"/>
      <c r="AJ56" s="344"/>
      <c r="AK56" s="344"/>
      <c r="AL56" s="344"/>
      <c r="AM56" s="344"/>
      <c r="AN56" s="344"/>
      <c r="AO56" s="344"/>
      <c r="AP56" s="344"/>
      <c r="AQ56" s="344"/>
      <c r="AR56" s="344"/>
      <c r="AS56" s="344"/>
      <c r="AT56" s="344"/>
      <c r="AU56" s="344"/>
      <c r="AV56" s="344"/>
      <c r="AW56" s="344"/>
      <c r="AX56" s="344"/>
      <c r="AY56" s="344"/>
      <c r="AZ56" s="344"/>
      <c r="BA56" s="344"/>
      <c r="BB56" s="344"/>
      <c r="BC56" s="344"/>
      <c r="BD56" s="344"/>
      <c r="BE56" s="344"/>
      <c r="BF56" s="344"/>
      <c r="BG56" s="344"/>
      <c r="BH56" s="344"/>
      <c r="BI56" s="344"/>
      <c r="BJ56" s="344"/>
      <c r="BK56" s="344"/>
      <c r="BL56" s="344"/>
      <c r="BM56" s="344"/>
      <c r="BN56" s="344"/>
      <c r="BO56" s="344"/>
      <c r="BP56" s="344"/>
      <c r="BQ56" s="344"/>
      <c r="BR56" s="344"/>
      <c r="BS56" s="344"/>
      <c r="BT56" s="344"/>
      <c r="BU56" s="344"/>
      <c r="BV56" s="344"/>
      <c r="BW56" s="344"/>
      <c r="BX56" s="344"/>
      <c r="BY56" s="344"/>
      <c r="BZ56" s="344"/>
      <c r="CA56" s="344"/>
      <c r="CB56" s="344"/>
      <c r="CC56" s="344"/>
      <c r="CD56" s="344"/>
      <c r="CE56" s="344"/>
      <c r="CF56" s="344"/>
      <c r="CG56" s="344"/>
      <c r="CH56" s="344"/>
      <c r="CI56" s="344"/>
      <c r="CJ56" s="344"/>
      <c r="CK56" s="344"/>
      <c r="CL56" s="344"/>
      <c r="CM56" s="344"/>
      <c r="CN56" s="344"/>
      <c r="CO56" s="344"/>
      <c r="CP56" s="344"/>
      <c r="CQ56" s="344"/>
      <c r="CR56" s="344"/>
      <c r="CS56" s="344"/>
      <c r="CT56" s="344"/>
      <c r="CU56" s="344"/>
      <c r="CV56" s="344"/>
      <c r="CW56" s="344"/>
      <c r="CX56" s="344"/>
      <c r="CY56" s="344"/>
      <c r="CZ56" s="344"/>
      <c r="DA56" s="344"/>
      <c r="DB56" s="344"/>
      <c r="DC56" s="344"/>
      <c r="DD56" s="344"/>
      <c r="DE56" s="344"/>
      <c r="DF56" s="344"/>
      <c r="DG56" s="344"/>
      <c r="DH56" s="344"/>
      <c r="DI56" s="344"/>
      <c r="DJ56" s="344"/>
      <c r="DK56" s="344"/>
      <c r="DL56" s="344"/>
      <c r="DM56" s="344"/>
      <c r="DN56" s="344"/>
      <c r="DO56" s="344"/>
      <c r="DP56" s="344"/>
      <c r="DQ56" s="344"/>
      <c r="DR56" s="344"/>
      <c r="DS56" s="344"/>
      <c r="DT56" s="344"/>
      <c r="DU56" s="344"/>
      <c r="DV56" s="344"/>
      <c r="DW56" s="344"/>
      <c r="DX56" s="344"/>
      <c r="DY56" s="344"/>
      <c r="DZ56" s="344"/>
      <c r="EA56" s="344"/>
      <c r="EB56" s="344"/>
      <c r="EC56" s="344"/>
      <c r="ED56" s="344"/>
      <c r="EE56" s="344"/>
      <c r="EF56" s="344"/>
      <c r="EG56" s="344"/>
      <c r="EH56" s="344"/>
      <c r="EI56" s="344"/>
      <c r="EJ56" s="344"/>
      <c r="EK56" s="344"/>
      <c r="EL56" s="344"/>
      <c r="EM56" s="344"/>
      <c r="EN56" s="344"/>
      <c r="EO56" s="344"/>
      <c r="EP56" s="344"/>
      <c r="EQ56" s="344"/>
      <c r="ER56" s="344"/>
      <c r="ES56" s="344"/>
      <c r="ET56" s="344"/>
      <c r="EU56" s="344"/>
      <c r="EV56" s="344"/>
      <c r="EW56" s="344"/>
      <c r="EX56" s="344"/>
      <c r="EY56" s="344"/>
      <c r="EZ56" s="344"/>
      <c r="FA56" s="344"/>
      <c r="FB56" s="344"/>
      <c r="FC56" s="344"/>
      <c r="FD56" s="344"/>
      <c r="FE56" s="344"/>
      <c r="FF56" s="344"/>
      <c r="FG56" s="344"/>
      <c r="FH56" s="344"/>
      <c r="FI56" s="344"/>
      <c r="FJ56" s="344"/>
      <c r="FK56" s="344"/>
      <c r="FL56" s="344"/>
      <c r="FM56" s="344"/>
      <c r="FN56" s="344"/>
    </row>
    <row r="57" spans="1:170" s="346" customFormat="1" ht="25.5">
      <c r="A57" s="332">
        <v>2</v>
      </c>
      <c r="B57" s="320" t="s">
        <v>799</v>
      </c>
      <c r="C57" s="348" t="s">
        <v>3</v>
      </c>
      <c r="D57" s="349"/>
      <c r="E57" s="350"/>
      <c r="F57" s="351"/>
      <c r="G57" s="344"/>
      <c r="H57" s="335"/>
      <c r="I57" s="344"/>
      <c r="J57" s="344"/>
      <c r="K57" s="344"/>
      <c r="L57" s="344"/>
      <c r="M57" s="344"/>
      <c r="N57" s="344"/>
      <c r="O57" s="344"/>
      <c r="P57" s="344"/>
      <c r="Q57" s="344"/>
      <c r="R57" s="344"/>
      <c r="S57" s="344"/>
      <c r="T57" s="344"/>
      <c r="U57" s="344"/>
      <c r="V57" s="344"/>
      <c r="W57" s="344"/>
      <c r="X57" s="344"/>
      <c r="Y57" s="344"/>
      <c r="Z57" s="344"/>
      <c r="AA57" s="344"/>
      <c r="AB57" s="344"/>
      <c r="AC57" s="344"/>
      <c r="AD57" s="344"/>
      <c r="AE57" s="344"/>
      <c r="AF57" s="344"/>
      <c r="AG57" s="344"/>
      <c r="AH57" s="344"/>
      <c r="AI57" s="344"/>
      <c r="AJ57" s="344"/>
      <c r="AK57" s="344"/>
      <c r="AL57" s="344"/>
      <c r="AM57" s="344"/>
      <c r="AN57" s="344"/>
      <c r="AO57" s="344"/>
      <c r="AP57" s="344"/>
      <c r="AQ57" s="344"/>
      <c r="AR57" s="344"/>
      <c r="AS57" s="344"/>
      <c r="AT57" s="344"/>
      <c r="AU57" s="344"/>
      <c r="AV57" s="344"/>
      <c r="AW57" s="344"/>
      <c r="AX57" s="344"/>
      <c r="AY57" s="344"/>
      <c r="AZ57" s="344"/>
      <c r="BA57" s="344"/>
      <c r="BB57" s="344"/>
      <c r="BC57" s="344"/>
      <c r="BD57" s="344"/>
      <c r="BE57" s="344"/>
      <c r="BF57" s="344"/>
      <c r="BG57" s="344"/>
      <c r="BH57" s="344"/>
      <c r="BI57" s="344"/>
      <c r="BJ57" s="344"/>
      <c r="BK57" s="344"/>
      <c r="BL57" s="344"/>
      <c r="BM57" s="344"/>
      <c r="BN57" s="344"/>
      <c r="BO57" s="344"/>
      <c r="BP57" s="344"/>
      <c r="BQ57" s="344"/>
      <c r="BR57" s="344"/>
      <c r="BS57" s="344"/>
      <c r="BT57" s="344"/>
      <c r="BU57" s="344"/>
      <c r="BV57" s="344"/>
      <c r="BW57" s="344"/>
      <c r="BX57" s="344"/>
      <c r="BY57" s="344"/>
      <c r="BZ57" s="344"/>
      <c r="CA57" s="344"/>
      <c r="CB57" s="344"/>
      <c r="CC57" s="344"/>
      <c r="CD57" s="344"/>
      <c r="CE57" s="344"/>
      <c r="CF57" s="344"/>
      <c r="CG57" s="344"/>
      <c r="CH57" s="344"/>
      <c r="CI57" s="344"/>
      <c r="CJ57" s="344"/>
      <c r="CK57" s="344"/>
      <c r="CL57" s="344"/>
      <c r="CM57" s="344"/>
      <c r="CN57" s="344"/>
      <c r="CO57" s="344"/>
      <c r="CP57" s="344"/>
      <c r="CQ57" s="344"/>
      <c r="CR57" s="344"/>
      <c r="CS57" s="344"/>
      <c r="CT57" s="344"/>
      <c r="CU57" s="344"/>
      <c r="CV57" s="344"/>
      <c r="CW57" s="344"/>
      <c r="CX57" s="344"/>
      <c r="CY57" s="344"/>
      <c r="CZ57" s="344"/>
      <c r="DA57" s="344"/>
      <c r="DB57" s="344"/>
      <c r="DC57" s="344"/>
      <c r="DD57" s="344"/>
      <c r="DE57" s="344"/>
      <c r="DF57" s="344"/>
      <c r="DG57" s="344"/>
      <c r="DH57" s="344"/>
      <c r="DI57" s="344"/>
      <c r="DJ57" s="344"/>
      <c r="DK57" s="344"/>
      <c r="DL57" s="344"/>
      <c r="DM57" s="344"/>
      <c r="DN57" s="344"/>
      <c r="DO57" s="344"/>
      <c r="DP57" s="344"/>
      <c r="DQ57" s="344"/>
      <c r="DR57" s="344"/>
      <c r="DS57" s="344"/>
      <c r="DT57" s="344"/>
      <c r="DU57" s="344"/>
      <c r="DV57" s="344"/>
      <c r="DW57" s="344"/>
      <c r="DX57" s="344"/>
      <c r="DY57" s="344"/>
      <c r="DZ57" s="344"/>
      <c r="EA57" s="344"/>
      <c r="EB57" s="344"/>
      <c r="EC57" s="344"/>
      <c r="ED57" s="344"/>
      <c r="EE57" s="344"/>
      <c r="EF57" s="344"/>
      <c r="EG57" s="344"/>
      <c r="EH57" s="344"/>
      <c r="EI57" s="344"/>
      <c r="EJ57" s="344"/>
      <c r="EK57" s="344"/>
      <c r="EL57" s="344"/>
      <c r="EM57" s="344"/>
      <c r="EN57" s="344"/>
      <c r="EO57" s="344"/>
      <c r="EP57" s="344"/>
      <c r="EQ57" s="344"/>
      <c r="ER57" s="344"/>
      <c r="ES57" s="344"/>
      <c r="ET57" s="344"/>
      <c r="EU57" s="344"/>
      <c r="EV57" s="344"/>
      <c r="EW57" s="344"/>
      <c r="EX57" s="344"/>
      <c r="EY57" s="344"/>
      <c r="EZ57" s="344"/>
      <c r="FA57" s="344"/>
      <c r="FB57" s="344"/>
      <c r="FC57" s="344"/>
      <c r="FD57" s="344"/>
      <c r="FE57" s="344"/>
      <c r="FF57" s="344"/>
      <c r="FG57" s="344"/>
      <c r="FH57" s="344"/>
      <c r="FI57" s="344"/>
      <c r="FJ57" s="344"/>
      <c r="FK57" s="344"/>
      <c r="FL57" s="344"/>
      <c r="FM57" s="344"/>
      <c r="FN57" s="344"/>
    </row>
    <row r="58" spans="1:170" s="346" customFormat="1" ht="38.25">
      <c r="A58" s="332">
        <v>3</v>
      </c>
      <c r="B58" s="317" t="s">
        <v>954</v>
      </c>
      <c r="C58" s="348" t="s">
        <v>3</v>
      </c>
      <c r="D58" s="349"/>
      <c r="E58" s="350"/>
      <c r="F58" s="351"/>
      <c r="G58" s="344"/>
      <c r="H58" s="335"/>
      <c r="I58" s="344"/>
      <c r="J58" s="344"/>
      <c r="K58" s="344"/>
      <c r="L58" s="344"/>
      <c r="M58" s="344"/>
      <c r="N58" s="344"/>
      <c r="O58" s="344"/>
      <c r="P58" s="344"/>
      <c r="Q58" s="344"/>
      <c r="R58" s="344"/>
      <c r="S58" s="344"/>
      <c r="T58" s="344"/>
      <c r="U58" s="344"/>
      <c r="V58" s="344"/>
      <c r="W58" s="344"/>
      <c r="X58" s="344"/>
      <c r="Y58" s="344"/>
      <c r="Z58" s="344"/>
      <c r="AA58" s="344"/>
      <c r="AB58" s="344"/>
      <c r="AC58" s="344"/>
      <c r="AD58" s="344"/>
      <c r="AE58" s="344"/>
      <c r="AF58" s="344"/>
      <c r="AG58" s="344"/>
      <c r="AH58" s="344"/>
      <c r="AI58" s="344"/>
      <c r="AJ58" s="344"/>
      <c r="AK58" s="344"/>
      <c r="AL58" s="344"/>
      <c r="AM58" s="344"/>
      <c r="AN58" s="344"/>
      <c r="AO58" s="344"/>
      <c r="AP58" s="344"/>
      <c r="AQ58" s="344"/>
      <c r="AR58" s="344"/>
      <c r="AS58" s="344"/>
      <c r="AT58" s="344"/>
      <c r="AU58" s="344"/>
      <c r="AV58" s="344"/>
      <c r="AW58" s="344"/>
      <c r="AX58" s="344"/>
      <c r="AY58" s="344"/>
      <c r="AZ58" s="344"/>
      <c r="BA58" s="344"/>
      <c r="BB58" s="344"/>
      <c r="BC58" s="344"/>
      <c r="BD58" s="344"/>
      <c r="BE58" s="344"/>
      <c r="BF58" s="344"/>
      <c r="BG58" s="344"/>
      <c r="BH58" s="344"/>
      <c r="BI58" s="344"/>
      <c r="BJ58" s="344"/>
      <c r="BK58" s="344"/>
      <c r="BL58" s="344"/>
      <c r="BM58" s="344"/>
      <c r="BN58" s="344"/>
      <c r="BO58" s="344"/>
      <c r="BP58" s="344"/>
      <c r="BQ58" s="344"/>
      <c r="BR58" s="344"/>
      <c r="BS58" s="344"/>
      <c r="BT58" s="344"/>
      <c r="BU58" s="344"/>
      <c r="BV58" s="344"/>
      <c r="BW58" s="344"/>
      <c r="BX58" s="344"/>
      <c r="BY58" s="344"/>
      <c r="BZ58" s="344"/>
      <c r="CA58" s="344"/>
      <c r="CB58" s="344"/>
      <c r="CC58" s="344"/>
      <c r="CD58" s="344"/>
      <c r="CE58" s="344"/>
      <c r="CF58" s="344"/>
      <c r="CG58" s="344"/>
      <c r="CH58" s="344"/>
      <c r="CI58" s="344"/>
      <c r="CJ58" s="344"/>
      <c r="CK58" s="344"/>
      <c r="CL58" s="344"/>
      <c r="CM58" s="344"/>
      <c r="CN58" s="344"/>
      <c r="CO58" s="344"/>
      <c r="CP58" s="344"/>
      <c r="CQ58" s="344"/>
      <c r="CR58" s="344"/>
      <c r="CS58" s="344"/>
      <c r="CT58" s="344"/>
      <c r="CU58" s="344"/>
      <c r="CV58" s="344"/>
      <c r="CW58" s="344"/>
      <c r="CX58" s="344"/>
      <c r="CY58" s="344"/>
      <c r="CZ58" s="344"/>
      <c r="DA58" s="344"/>
      <c r="DB58" s="344"/>
      <c r="DC58" s="344"/>
      <c r="DD58" s="344"/>
      <c r="DE58" s="344"/>
      <c r="DF58" s="344"/>
      <c r="DG58" s="344"/>
      <c r="DH58" s="344"/>
      <c r="DI58" s="344"/>
      <c r="DJ58" s="344"/>
      <c r="DK58" s="344"/>
      <c r="DL58" s="344"/>
      <c r="DM58" s="344"/>
      <c r="DN58" s="344"/>
      <c r="DO58" s="344"/>
      <c r="DP58" s="344"/>
      <c r="DQ58" s="344"/>
      <c r="DR58" s="344"/>
      <c r="DS58" s="344"/>
      <c r="DT58" s="344"/>
      <c r="DU58" s="344"/>
      <c r="DV58" s="344"/>
      <c r="DW58" s="344"/>
      <c r="DX58" s="344"/>
      <c r="DY58" s="344"/>
      <c r="DZ58" s="344"/>
      <c r="EA58" s="344"/>
      <c r="EB58" s="344"/>
      <c r="EC58" s="344"/>
      <c r="ED58" s="344"/>
      <c r="EE58" s="344"/>
      <c r="EF58" s="344"/>
      <c r="EG58" s="344"/>
      <c r="EH58" s="344"/>
      <c r="EI58" s="344"/>
      <c r="EJ58" s="344"/>
      <c r="EK58" s="344"/>
      <c r="EL58" s="344"/>
      <c r="EM58" s="344"/>
      <c r="EN58" s="344"/>
      <c r="EO58" s="344"/>
      <c r="EP58" s="344"/>
      <c r="EQ58" s="344"/>
      <c r="ER58" s="344"/>
      <c r="ES58" s="344"/>
      <c r="ET58" s="344"/>
      <c r="EU58" s="344"/>
      <c r="EV58" s="344"/>
      <c r="EW58" s="344"/>
      <c r="EX58" s="344"/>
      <c r="EY58" s="344"/>
      <c r="EZ58" s="344"/>
      <c r="FA58" s="344"/>
      <c r="FB58" s="344"/>
      <c r="FC58" s="344"/>
      <c r="FD58" s="344"/>
      <c r="FE58" s="344"/>
      <c r="FF58" s="344"/>
      <c r="FG58" s="344"/>
      <c r="FH58" s="344"/>
      <c r="FI58" s="344"/>
      <c r="FJ58" s="344"/>
      <c r="FK58" s="344"/>
      <c r="FL58" s="344"/>
      <c r="FM58" s="344"/>
      <c r="FN58" s="344"/>
    </row>
    <row r="59" spans="1:170" s="346" customFormat="1" ht="25.5">
      <c r="A59" s="332">
        <v>4</v>
      </c>
      <c r="B59" s="317" t="s">
        <v>955</v>
      </c>
      <c r="C59" s="348" t="s">
        <v>3</v>
      </c>
      <c r="D59" s="349"/>
      <c r="E59" s="350"/>
      <c r="F59" s="351"/>
      <c r="G59" s="344"/>
      <c r="H59" s="335"/>
      <c r="I59" s="344"/>
      <c r="J59" s="344"/>
      <c r="K59" s="344"/>
      <c r="L59" s="344"/>
      <c r="M59" s="344"/>
      <c r="N59" s="344"/>
      <c r="O59" s="344"/>
      <c r="P59" s="344"/>
      <c r="Q59" s="344"/>
      <c r="R59" s="344"/>
      <c r="S59" s="344"/>
      <c r="T59" s="344"/>
      <c r="U59" s="344"/>
      <c r="V59" s="344"/>
      <c r="W59" s="344"/>
      <c r="X59" s="344"/>
      <c r="Y59" s="344"/>
      <c r="Z59" s="344"/>
      <c r="AA59" s="344"/>
      <c r="AB59" s="344"/>
      <c r="AC59" s="344"/>
      <c r="AD59" s="344"/>
      <c r="AE59" s="344"/>
      <c r="AF59" s="344"/>
      <c r="AG59" s="344"/>
      <c r="AH59" s="344"/>
      <c r="AI59" s="344"/>
      <c r="AJ59" s="344"/>
      <c r="AK59" s="344"/>
      <c r="AL59" s="344"/>
      <c r="AM59" s="344"/>
      <c r="AN59" s="344"/>
      <c r="AO59" s="344"/>
      <c r="AP59" s="344"/>
      <c r="AQ59" s="344"/>
      <c r="AR59" s="344"/>
      <c r="AS59" s="344"/>
      <c r="AT59" s="344"/>
      <c r="AU59" s="344"/>
      <c r="AV59" s="344"/>
      <c r="AW59" s="344"/>
      <c r="AX59" s="344"/>
      <c r="AY59" s="344"/>
      <c r="AZ59" s="344"/>
      <c r="BA59" s="344"/>
      <c r="BB59" s="344"/>
      <c r="BC59" s="344"/>
      <c r="BD59" s="344"/>
      <c r="BE59" s="344"/>
      <c r="BF59" s="344"/>
      <c r="BG59" s="344"/>
      <c r="BH59" s="344"/>
      <c r="BI59" s="344"/>
      <c r="BJ59" s="344"/>
      <c r="BK59" s="344"/>
      <c r="BL59" s="344"/>
      <c r="BM59" s="344"/>
      <c r="BN59" s="344"/>
      <c r="BO59" s="344"/>
      <c r="BP59" s="344"/>
      <c r="BQ59" s="344"/>
      <c r="BR59" s="344"/>
      <c r="BS59" s="344"/>
      <c r="BT59" s="344"/>
      <c r="BU59" s="344"/>
      <c r="BV59" s="344"/>
      <c r="BW59" s="344"/>
      <c r="BX59" s="344"/>
      <c r="BY59" s="344"/>
      <c r="BZ59" s="344"/>
      <c r="CA59" s="344"/>
      <c r="CB59" s="344"/>
      <c r="CC59" s="344"/>
      <c r="CD59" s="344"/>
      <c r="CE59" s="344"/>
      <c r="CF59" s="344"/>
      <c r="CG59" s="344"/>
      <c r="CH59" s="344"/>
      <c r="CI59" s="344"/>
      <c r="CJ59" s="344"/>
      <c r="CK59" s="344"/>
      <c r="CL59" s="344"/>
      <c r="CM59" s="344"/>
      <c r="CN59" s="344"/>
      <c r="CO59" s="344"/>
      <c r="CP59" s="344"/>
      <c r="CQ59" s="344"/>
      <c r="CR59" s="344"/>
      <c r="CS59" s="344"/>
      <c r="CT59" s="344"/>
      <c r="CU59" s="344"/>
      <c r="CV59" s="344"/>
      <c r="CW59" s="344"/>
      <c r="CX59" s="344"/>
      <c r="CY59" s="344"/>
      <c r="CZ59" s="344"/>
      <c r="DA59" s="344"/>
      <c r="DB59" s="344"/>
      <c r="DC59" s="344"/>
      <c r="DD59" s="344"/>
      <c r="DE59" s="344"/>
      <c r="DF59" s="344"/>
      <c r="DG59" s="344"/>
      <c r="DH59" s="344"/>
      <c r="DI59" s="344"/>
      <c r="DJ59" s="344"/>
      <c r="DK59" s="344"/>
      <c r="DL59" s="344"/>
      <c r="DM59" s="344"/>
      <c r="DN59" s="344"/>
      <c r="DO59" s="344"/>
      <c r="DP59" s="344"/>
      <c r="DQ59" s="344"/>
      <c r="DR59" s="344"/>
      <c r="DS59" s="344"/>
      <c r="DT59" s="344"/>
      <c r="DU59" s="344"/>
      <c r="DV59" s="344"/>
      <c r="DW59" s="344"/>
      <c r="DX59" s="344"/>
      <c r="DY59" s="344"/>
      <c r="DZ59" s="344"/>
      <c r="EA59" s="344"/>
      <c r="EB59" s="344"/>
      <c r="EC59" s="344"/>
      <c r="ED59" s="344"/>
      <c r="EE59" s="344"/>
      <c r="EF59" s="344"/>
      <c r="EG59" s="344"/>
      <c r="EH59" s="344"/>
      <c r="EI59" s="344"/>
      <c r="EJ59" s="344"/>
      <c r="EK59" s="344"/>
      <c r="EL59" s="344"/>
      <c r="EM59" s="344"/>
      <c r="EN59" s="344"/>
      <c r="EO59" s="344"/>
      <c r="EP59" s="344"/>
      <c r="EQ59" s="344"/>
      <c r="ER59" s="344"/>
      <c r="ES59" s="344"/>
      <c r="ET59" s="344"/>
      <c r="EU59" s="344"/>
      <c r="EV59" s="344"/>
      <c r="EW59" s="344"/>
      <c r="EX59" s="344"/>
      <c r="EY59" s="344"/>
      <c r="EZ59" s="344"/>
      <c r="FA59" s="344"/>
      <c r="FB59" s="344"/>
      <c r="FC59" s="344"/>
      <c r="FD59" s="344"/>
      <c r="FE59" s="344"/>
      <c r="FF59" s="344"/>
      <c r="FG59" s="344"/>
      <c r="FH59" s="344"/>
      <c r="FI59" s="344"/>
      <c r="FJ59" s="344"/>
      <c r="FK59" s="344"/>
      <c r="FL59" s="344"/>
      <c r="FM59" s="344"/>
      <c r="FN59" s="344"/>
    </row>
    <row r="60" spans="1:170" s="346" customFormat="1" ht="25.5">
      <c r="A60" s="332">
        <v>5</v>
      </c>
      <c r="B60" s="317" t="s">
        <v>956</v>
      </c>
      <c r="C60" s="348" t="s">
        <v>3</v>
      </c>
      <c r="D60" s="349"/>
      <c r="E60" s="350"/>
      <c r="F60" s="351"/>
      <c r="G60" s="344"/>
      <c r="H60" s="335"/>
      <c r="I60" s="344"/>
      <c r="J60" s="344"/>
      <c r="K60" s="344"/>
      <c r="L60" s="344"/>
      <c r="M60" s="344"/>
      <c r="N60" s="344"/>
      <c r="O60" s="344"/>
      <c r="P60" s="344"/>
      <c r="Q60" s="344"/>
      <c r="R60" s="344"/>
      <c r="S60" s="344"/>
      <c r="T60" s="344"/>
      <c r="U60" s="344"/>
      <c r="V60" s="344"/>
      <c r="W60" s="344"/>
      <c r="X60" s="344"/>
      <c r="Y60" s="344"/>
      <c r="Z60" s="344"/>
      <c r="AA60" s="344"/>
      <c r="AB60" s="344"/>
      <c r="AC60" s="344"/>
      <c r="AD60" s="344"/>
      <c r="AE60" s="344"/>
      <c r="AF60" s="344"/>
      <c r="AG60" s="344"/>
      <c r="AH60" s="344"/>
      <c r="AI60" s="344"/>
      <c r="AJ60" s="344"/>
      <c r="AK60" s="344"/>
      <c r="AL60" s="344"/>
      <c r="AM60" s="344"/>
      <c r="AN60" s="344"/>
      <c r="AO60" s="344"/>
      <c r="AP60" s="344"/>
      <c r="AQ60" s="344"/>
      <c r="AR60" s="344"/>
      <c r="AS60" s="344"/>
      <c r="AT60" s="344"/>
      <c r="AU60" s="344"/>
      <c r="AV60" s="344"/>
      <c r="AW60" s="344"/>
      <c r="AX60" s="344"/>
      <c r="AY60" s="344"/>
      <c r="AZ60" s="344"/>
      <c r="BA60" s="344"/>
      <c r="BB60" s="344"/>
      <c r="BC60" s="344"/>
      <c r="BD60" s="344"/>
      <c r="BE60" s="344"/>
      <c r="BF60" s="344"/>
      <c r="BG60" s="344"/>
      <c r="BH60" s="344"/>
      <c r="BI60" s="344"/>
      <c r="BJ60" s="344"/>
      <c r="BK60" s="344"/>
      <c r="BL60" s="344"/>
      <c r="BM60" s="344"/>
      <c r="BN60" s="344"/>
      <c r="BO60" s="344"/>
      <c r="BP60" s="344"/>
      <c r="BQ60" s="344"/>
      <c r="BR60" s="344"/>
      <c r="BS60" s="344"/>
      <c r="BT60" s="344"/>
      <c r="BU60" s="344"/>
      <c r="BV60" s="344"/>
      <c r="BW60" s="344"/>
      <c r="BX60" s="344"/>
      <c r="BY60" s="344"/>
      <c r="BZ60" s="344"/>
      <c r="CA60" s="344"/>
      <c r="CB60" s="344"/>
      <c r="CC60" s="344"/>
      <c r="CD60" s="344"/>
      <c r="CE60" s="344"/>
      <c r="CF60" s="344"/>
      <c r="CG60" s="344"/>
      <c r="CH60" s="344"/>
      <c r="CI60" s="344"/>
      <c r="CJ60" s="344"/>
      <c r="CK60" s="344"/>
      <c r="CL60" s="344"/>
      <c r="CM60" s="344"/>
      <c r="CN60" s="344"/>
      <c r="CO60" s="344"/>
      <c r="CP60" s="344"/>
      <c r="CQ60" s="344"/>
      <c r="CR60" s="344"/>
      <c r="CS60" s="344"/>
      <c r="CT60" s="344"/>
      <c r="CU60" s="344"/>
      <c r="CV60" s="344"/>
      <c r="CW60" s="344"/>
      <c r="CX60" s="344"/>
      <c r="CY60" s="344"/>
      <c r="CZ60" s="344"/>
      <c r="DA60" s="344"/>
      <c r="DB60" s="344"/>
      <c r="DC60" s="344"/>
      <c r="DD60" s="344"/>
      <c r="DE60" s="344"/>
      <c r="DF60" s="344"/>
      <c r="DG60" s="344"/>
      <c r="DH60" s="344"/>
      <c r="DI60" s="344"/>
      <c r="DJ60" s="344"/>
      <c r="DK60" s="344"/>
      <c r="DL60" s="344"/>
      <c r="DM60" s="344"/>
      <c r="DN60" s="344"/>
      <c r="DO60" s="344"/>
      <c r="DP60" s="344"/>
      <c r="DQ60" s="344"/>
      <c r="DR60" s="344"/>
      <c r="DS60" s="344"/>
      <c r="DT60" s="344"/>
      <c r="DU60" s="344"/>
      <c r="DV60" s="344"/>
      <c r="DW60" s="344"/>
      <c r="DX60" s="344"/>
      <c r="DY60" s="344"/>
      <c r="DZ60" s="344"/>
      <c r="EA60" s="344"/>
      <c r="EB60" s="344"/>
      <c r="EC60" s="344"/>
      <c r="ED60" s="344"/>
      <c r="EE60" s="344"/>
      <c r="EF60" s="344"/>
      <c r="EG60" s="344"/>
      <c r="EH60" s="344"/>
      <c r="EI60" s="344"/>
      <c r="EJ60" s="344"/>
      <c r="EK60" s="344"/>
      <c r="EL60" s="344"/>
      <c r="EM60" s="344"/>
      <c r="EN60" s="344"/>
      <c r="EO60" s="344"/>
      <c r="EP60" s="344"/>
      <c r="EQ60" s="344"/>
      <c r="ER60" s="344"/>
      <c r="ES60" s="344"/>
      <c r="ET60" s="344"/>
      <c r="EU60" s="344"/>
      <c r="EV60" s="344"/>
      <c r="EW60" s="344"/>
      <c r="EX60" s="344"/>
      <c r="EY60" s="344"/>
      <c r="EZ60" s="344"/>
      <c r="FA60" s="344"/>
      <c r="FB60" s="344"/>
      <c r="FC60" s="344"/>
      <c r="FD60" s="344"/>
      <c r="FE60" s="344"/>
      <c r="FF60" s="344"/>
      <c r="FG60" s="344"/>
      <c r="FH60" s="344"/>
      <c r="FI60" s="344"/>
      <c r="FJ60" s="344"/>
      <c r="FK60" s="344"/>
      <c r="FL60" s="344"/>
      <c r="FM60" s="344"/>
      <c r="FN60" s="344"/>
    </row>
    <row r="61" spans="1:170" s="346" customFormat="1" ht="25.5">
      <c r="A61" s="332">
        <v>6</v>
      </c>
      <c r="B61" s="317" t="s">
        <v>800</v>
      </c>
      <c r="C61" s="348" t="s">
        <v>14</v>
      </c>
      <c r="D61" s="349"/>
      <c r="E61" s="350"/>
      <c r="F61" s="351"/>
      <c r="G61" s="344"/>
      <c r="H61" s="335"/>
      <c r="I61" s="344"/>
      <c r="J61" s="344"/>
      <c r="K61" s="344"/>
      <c r="L61" s="344"/>
      <c r="M61" s="344"/>
      <c r="N61" s="344"/>
      <c r="O61" s="344"/>
      <c r="P61" s="344"/>
      <c r="Q61" s="344"/>
      <c r="R61" s="344"/>
      <c r="S61" s="344"/>
      <c r="T61" s="344"/>
      <c r="U61" s="344"/>
      <c r="V61" s="344"/>
      <c r="W61" s="344"/>
      <c r="X61" s="344"/>
      <c r="Y61" s="344"/>
      <c r="Z61" s="344"/>
      <c r="AA61" s="344"/>
      <c r="AB61" s="344"/>
      <c r="AC61" s="344"/>
      <c r="AD61" s="344"/>
      <c r="AE61" s="344"/>
      <c r="AF61" s="344"/>
      <c r="AG61" s="344"/>
      <c r="AH61" s="344"/>
      <c r="AI61" s="344"/>
      <c r="AJ61" s="344"/>
      <c r="AK61" s="344"/>
      <c r="AL61" s="344"/>
      <c r="AM61" s="344"/>
      <c r="AN61" s="344"/>
      <c r="AO61" s="344"/>
      <c r="AP61" s="344"/>
      <c r="AQ61" s="344"/>
      <c r="AR61" s="344"/>
      <c r="AS61" s="344"/>
      <c r="AT61" s="344"/>
      <c r="AU61" s="344"/>
      <c r="AV61" s="344"/>
      <c r="AW61" s="344"/>
      <c r="AX61" s="344"/>
      <c r="AY61" s="344"/>
      <c r="AZ61" s="344"/>
      <c r="BA61" s="344"/>
      <c r="BB61" s="344"/>
      <c r="BC61" s="344"/>
      <c r="BD61" s="344"/>
      <c r="BE61" s="344"/>
      <c r="BF61" s="344"/>
      <c r="BG61" s="344"/>
      <c r="BH61" s="344"/>
      <c r="BI61" s="344"/>
      <c r="BJ61" s="344"/>
      <c r="BK61" s="344"/>
      <c r="BL61" s="344"/>
      <c r="BM61" s="344"/>
      <c r="BN61" s="344"/>
      <c r="BO61" s="344"/>
      <c r="BP61" s="344"/>
      <c r="BQ61" s="344"/>
      <c r="BR61" s="344"/>
      <c r="BS61" s="344"/>
      <c r="BT61" s="344"/>
      <c r="BU61" s="344"/>
      <c r="BV61" s="344"/>
      <c r="BW61" s="344"/>
      <c r="BX61" s="344"/>
      <c r="BY61" s="344"/>
      <c r="BZ61" s="344"/>
      <c r="CA61" s="344"/>
      <c r="CB61" s="344"/>
      <c r="CC61" s="344"/>
      <c r="CD61" s="344"/>
      <c r="CE61" s="344"/>
      <c r="CF61" s="344"/>
      <c r="CG61" s="344"/>
      <c r="CH61" s="344"/>
      <c r="CI61" s="344"/>
      <c r="CJ61" s="344"/>
      <c r="CK61" s="344"/>
      <c r="CL61" s="344"/>
      <c r="CM61" s="344"/>
      <c r="CN61" s="344"/>
      <c r="CO61" s="344"/>
      <c r="CP61" s="344"/>
      <c r="CQ61" s="344"/>
      <c r="CR61" s="344"/>
      <c r="CS61" s="344"/>
      <c r="CT61" s="344"/>
      <c r="CU61" s="344"/>
      <c r="CV61" s="344"/>
      <c r="CW61" s="344"/>
      <c r="CX61" s="344"/>
      <c r="CY61" s="344"/>
      <c r="CZ61" s="344"/>
      <c r="DA61" s="344"/>
      <c r="DB61" s="344"/>
      <c r="DC61" s="344"/>
      <c r="DD61" s="344"/>
      <c r="DE61" s="344"/>
      <c r="DF61" s="344"/>
      <c r="DG61" s="344"/>
      <c r="DH61" s="344"/>
      <c r="DI61" s="344"/>
      <c r="DJ61" s="344"/>
      <c r="DK61" s="344"/>
      <c r="DL61" s="344"/>
      <c r="DM61" s="344"/>
      <c r="DN61" s="344"/>
      <c r="DO61" s="344"/>
      <c r="DP61" s="344"/>
      <c r="DQ61" s="344"/>
      <c r="DR61" s="344"/>
      <c r="DS61" s="344"/>
      <c r="DT61" s="344"/>
      <c r="DU61" s="344"/>
      <c r="DV61" s="344"/>
      <c r="DW61" s="344"/>
      <c r="DX61" s="344"/>
      <c r="DY61" s="344"/>
      <c r="DZ61" s="344"/>
      <c r="EA61" s="344"/>
      <c r="EB61" s="344"/>
      <c r="EC61" s="344"/>
      <c r="ED61" s="344"/>
      <c r="EE61" s="344"/>
      <c r="EF61" s="344"/>
      <c r="EG61" s="344"/>
      <c r="EH61" s="344"/>
      <c r="EI61" s="344"/>
      <c r="EJ61" s="344"/>
      <c r="EK61" s="344"/>
      <c r="EL61" s="344"/>
      <c r="EM61" s="344"/>
      <c r="EN61" s="344"/>
      <c r="EO61" s="344"/>
      <c r="EP61" s="344"/>
      <c r="EQ61" s="344"/>
      <c r="ER61" s="344"/>
      <c r="ES61" s="344"/>
      <c r="ET61" s="344"/>
      <c r="EU61" s="344"/>
      <c r="EV61" s="344"/>
      <c r="EW61" s="344"/>
      <c r="EX61" s="344"/>
      <c r="EY61" s="344"/>
      <c r="EZ61" s="344"/>
      <c r="FA61" s="344"/>
      <c r="FB61" s="344"/>
      <c r="FC61" s="344"/>
      <c r="FD61" s="344"/>
      <c r="FE61" s="344"/>
      <c r="FF61" s="344"/>
      <c r="FG61" s="344"/>
      <c r="FH61" s="344"/>
      <c r="FI61" s="344"/>
      <c r="FJ61" s="344"/>
      <c r="FK61" s="344"/>
      <c r="FL61" s="344"/>
      <c r="FM61" s="344"/>
      <c r="FN61" s="344"/>
    </row>
    <row r="62" spans="1:170" s="331" customFormat="1">
      <c r="A62" s="330"/>
      <c r="B62" s="324"/>
      <c r="C62" s="325"/>
      <c r="D62" s="326"/>
      <c r="E62" s="327"/>
      <c r="F62" s="328"/>
      <c r="H62" s="335"/>
    </row>
    <row r="63" spans="1:170" s="342" customFormat="1" ht="25.5">
      <c r="A63" s="337"/>
      <c r="B63" s="338" t="s">
        <v>957</v>
      </c>
      <c r="C63" s="339"/>
      <c r="D63" s="339"/>
      <c r="E63" s="340"/>
      <c r="F63" s="341"/>
      <c r="H63" s="335"/>
    </row>
    <row r="64" spans="1:170" s="331" customFormat="1">
      <c r="A64" s="213"/>
      <c r="B64" s="352"/>
      <c r="C64" s="352"/>
      <c r="D64" s="352"/>
      <c r="E64" s="353"/>
      <c r="F64" s="350"/>
      <c r="H64" s="335"/>
    </row>
    <row r="65" spans="1:170" s="331" customFormat="1">
      <c r="A65" s="323" t="s">
        <v>693</v>
      </c>
      <c r="B65" s="324"/>
      <c r="C65" s="325"/>
      <c r="D65" s="326"/>
      <c r="E65" s="327"/>
      <c r="F65" s="328"/>
      <c r="H65" s="335"/>
    </row>
    <row r="66" spans="1:170" s="346" customFormat="1" ht="127.5">
      <c r="A66" s="332">
        <v>2</v>
      </c>
      <c r="B66" s="321" t="s">
        <v>958</v>
      </c>
      <c r="C66" s="333" t="s">
        <v>3</v>
      </c>
      <c r="D66" s="347"/>
      <c r="E66" s="328"/>
      <c r="F66" s="334"/>
      <c r="G66" s="344"/>
      <c r="H66" s="335"/>
      <c r="I66" s="344"/>
      <c r="J66" s="345"/>
      <c r="K66" s="344"/>
      <c r="L66" s="344"/>
      <c r="M66" s="344"/>
      <c r="N66" s="344"/>
      <c r="O66" s="344"/>
      <c r="P66" s="344"/>
      <c r="Q66" s="344"/>
      <c r="R66" s="344"/>
      <c r="S66" s="344"/>
      <c r="T66" s="344"/>
      <c r="U66" s="344"/>
      <c r="V66" s="344"/>
      <c r="W66" s="344"/>
      <c r="X66" s="344"/>
      <c r="Y66" s="344"/>
      <c r="Z66" s="344"/>
      <c r="AA66" s="344"/>
      <c r="AB66" s="344"/>
      <c r="AC66" s="344"/>
      <c r="AD66" s="344"/>
      <c r="AE66" s="344"/>
      <c r="AF66" s="344"/>
      <c r="AG66" s="344"/>
      <c r="AH66" s="344"/>
      <c r="AI66" s="344"/>
      <c r="AJ66" s="344"/>
      <c r="AK66" s="344"/>
      <c r="AL66" s="344"/>
      <c r="AM66" s="344"/>
      <c r="AN66" s="344"/>
      <c r="AO66" s="344"/>
      <c r="AP66" s="344"/>
      <c r="AQ66" s="344"/>
      <c r="AR66" s="344"/>
      <c r="AS66" s="344"/>
      <c r="AT66" s="344"/>
      <c r="AU66" s="344"/>
      <c r="AV66" s="344"/>
      <c r="AW66" s="344"/>
      <c r="AX66" s="344"/>
      <c r="AY66" s="344"/>
      <c r="AZ66" s="344"/>
      <c r="BA66" s="344"/>
      <c r="BB66" s="344"/>
      <c r="BC66" s="344"/>
      <c r="BD66" s="344"/>
      <c r="BE66" s="344"/>
      <c r="BF66" s="344"/>
      <c r="BG66" s="344"/>
      <c r="BH66" s="344"/>
      <c r="BI66" s="344"/>
      <c r="BJ66" s="344"/>
      <c r="BK66" s="344"/>
      <c r="BL66" s="344"/>
      <c r="BM66" s="344"/>
      <c r="BN66" s="344"/>
      <c r="BO66" s="344"/>
      <c r="BP66" s="344"/>
      <c r="BQ66" s="344"/>
      <c r="BR66" s="344"/>
      <c r="BS66" s="344"/>
      <c r="BT66" s="344"/>
      <c r="BU66" s="344"/>
      <c r="BV66" s="344"/>
      <c r="BW66" s="344"/>
      <c r="BX66" s="344"/>
      <c r="BY66" s="344"/>
      <c r="BZ66" s="344"/>
      <c r="CA66" s="344"/>
      <c r="CB66" s="344"/>
      <c r="CC66" s="344"/>
      <c r="CD66" s="344"/>
      <c r="CE66" s="344"/>
      <c r="CF66" s="344"/>
      <c r="CG66" s="344"/>
      <c r="CH66" s="344"/>
      <c r="CI66" s="344"/>
      <c r="CJ66" s="344"/>
      <c r="CK66" s="344"/>
      <c r="CL66" s="344"/>
      <c r="CM66" s="344"/>
      <c r="CN66" s="344"/>
      <c r="CO66" s="344"/>
      <c r="CP66" s="344"/>
      <c r="CQ66" s="344"/>
      <c r="CR66" s="344"/>
      <c r="CS66" s="344"/>
      <c r="CT66" s="344"/>
      <c r="CU66" s="344"/>
      <c r="CV66" s="344"/>
      <c r="CW66" s="344"/>
      <c r="CX66" s="344"/>
      <c r="CY66" s="344"/>
      <c r="CZ66" s="344"/>
      <c r="DA66" s="344"/>
      <c r="DB66" s="344"/>
      <c r="DC66" s="344"/>
      <c r="DD66" s="344"/>
      <c r="DE66" s="344"/>
      <c r="DF66" s="344"/>
      <c r="DG66" s="344"/>
      <c r="DH66" s="344"/>
      <c r="DI66" s="344"/>
      <c r="DJ66" s="344"/>
      <c r="DK66" s="344"/>
      <c r="DL66" s="344"/>
      <c r="DM66" s="344"/>
      <c r="DN66" s="344"/>
      <c r="DO66" s="344"/>
      <c r="DP66" s="344"/>
      <c r="DQ66" s="344"/>
      <c r="DR66" s="344"/>
      <c r="DS66" s="344"/>
      <c r="DT66" s="344"/>
      <c r="DU66" s="344"/>
      <c r="DV66" s="344"/>
      <c r="DW66" s="344"/>
      <c r="DX66" s="344"/>
      <c r="DY66" s="344"/>
      <c r="DZ66" s="344"/>
      <c r="EA66" s="344"/>
      <c r="EB66" s="344"/>
      <c r="EC66" s="344"/>
      <c r="ED66" s="344"/>
      <c r="EE66" s="344"/>
      <c r="EF66" s="344"/>
      <c r="EG66" s="344"/>
      <c r="EH66" s="344"/>
      <c r="EI66" s="344"/>
      <c r="EJ66" s="344"/>
      <c r="EK66" s="344"/>
      <c r="EL66" s="344"/>
      <c r="EM66" s="344"/>
      <c r="EN66" s="344"/>
      <c r="EO66" s="344"/>
      <c r="EP66" s="344"/>
      <c r="EQ66" s="344"/>
      <c r="ER66" s="344"/>
      <c r="ES66" s="344"/>
      <c r="ET66" s="344"/>
      <c r="EU66" s="344"/>
      <c r="EV66" s="344"/>
      <c r="EW66" s="344"/>
      <c r="EX66" s="344"/>
      <c r="EY66" s="344"/>
      <c r="EZ66" s="344"/>
      <c r="FA66" s="344"/>
      <c r="FB66" s="344"/>
      <c r="FC66" s="344"/>
      <c r="FD66" s="344"/>
      <c r="FE66" s="344"/>
      <c r="FF66" s="344"/>
      <c r="FG66" s="344"/>
      <c r="FH66" s="344"/>
      <c r="FI66" s="344"/>
      <c r="FJ66" s="344"/>
      <c r="FK66" s="344"/>
      <c r="FL66" s="344"/>
      <c r="FM66" s="344"/>
      <c r="FN66" s="344"/>
    </row>
    <row r="67" spans="1:170" s="346" customFormat="1" ht="89.25">
      <c r="A67" s="354">
        <v>3</v>
      </c>
      <c r="B67" s="319" t="s">
        <v>959</v>
      </c>
      <c r="C67" s="355" t="s">
        <v>3</v>
      </c>
      <c r="D67" s="356"/>
      <c r="E67" s="328"/>
      <c r="F67" s="334"/>
      <c r="G67" s="357"/>
      <c r="H67" s="335"/>
      <c r="I67" s="357"/>
      <c r="J67" s="358"/>
      <c r="K67" s="357"/>
      <c r="L67" s="357"/>
      <c r="M67" s="357"/>
      <c r="N67" s="357"/>
      <c r="O67" s="357"/>
      <c r="P67" s="357"/>
      <c r="Q67" s="357"/>
      <c r="R67" s="357"/>
      <c r="S67" s="357"/>
      <c r="T67" s="357"/>
      <c r="U67" s="357"/>
      <c r="V67" s="357"/>
      <c r="W67" s="357"/>
      <c r="X67" s="357"/>
      <c r="Y67" s="357"/>
      <c r="Z67" s="357"/>
      <c r="AA67" s="357"/>
      <c r="AB67" s="357"/>
      <c r="AC67" s="357"/>
      <c r="AD67" s="357"/>
      <c r="AE67" s="357"/>
      <c r="AF67" s="357"/>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row>
    <row r="68" spans="1:170" s="346" customFormat="1" ht="76.5">
      <c r="A68" s="332">
        <v>4</v>
      </c>
      <c r="B68" s="319" t="s">
        <v>960</v>
      </c>
      <c r="C68" s="355" t="s">
        <v>3</v>
      </c>
      <c r="D68" s="356"/>
      <c r="E68" s="328"/>
      <c r="F68" s="334"/>
      <c r="G68" s="357"/>
      <c r="H68" s="335"/>
      <c r="I68" s="357"/>
      <c r="J68" s="358"/>
      <c r="K68" s="357"/>
      <c r="L68" s="357"/>
      <c r="M68" s="357"/>
      <c r="N68" s="357"/>
      <c r="O68" s="357"/>
      <c r="P68" s="357"/>
      <c r="Q68" s="357"/>
      <c r="R68" s="357"/>
      <c r="S68" s="357"/>
      <c r="T68" s="357"/>
      <c r="U68" s="357"/>
      <c r="V68" s="357"/>
      <c r="W68" s="357"/>
      <c r="X68" s="357"/>
      <c r="Y68" s="357"/>
      <c r="Z68" s="357"/>
      <c r="AA68" s="357"/>
      <c r="AB68" s="357"/>
      <c r="AC68" s="357"/>
      <c r="AD68" s="357"/>
      <c r="AE68" s="357"/>
      <c r="AF68" s="357"/>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row>
    <row r="69" spans="1:170" s="331" customFormat="1">
      <c r="A69" s="330"/>
      <c r="B69" s="324"/>
      <c r="C69" s="325"/>
      <c r="D69" s="326"/>
      <c r="E69" s="327"/>
      <c r="F69" s="328"/>
      <c r="H69" s="335"/>
    </row>
    <row r="70" spans="1:170" s="342" customFormat="1">
      <c r="A70" s="337" t="s">
        <v>801</v>
      </c>
      <c r="B70" s="338" t="s">
        <v>1127</v>
      </c>
      <c r="C70" s="339"/>
      <c r="D70" s="339"/>
      <c r="E70" s="340"/>
      <c r="F70" s="341"/>
      <c r="H70" s="335"/>
    </row>
    <row r="71" spans="1:170" s="331" customFormat="1">
      <c r="A71" s="323"/>
      <c r="B71" s="324"/>
      <c r="C71" s="325"/>
      <c r="D71" s="326"/>
      <c r="E71" s="327"/>
      <c r="H71" s="335"/>
    </row>
    <row r="72" spans="1:170" s="342" customFormat="1" ht="25.5">
      <c r="A72" s="359"/>
      <c r="B72" s="338" t="str">
        <f>A8&amp;" "&amp;B8</f>
        <v>I FOTONAPONSKA ELEKTRANA KOMPLET</v>
      </c>
      <c r="C72" s="339"/>
      <c r="D72" s="339"/>
      <c r="E72" s="340" t="s">
        <v>781</v>
      </c>
      <c r="F72" s="341"/>
      <c r="H72" s="335"/>
    </row>
    <row r="73" spans="1:170">
      <c r="B73" s="401" t="s">
        <v>1126</v>
      </c>
      <c r="C73" s="401"/>
      <c r="D73" s="401"/>
      <c r="E73" s="401"/>
      <c r="F73" s="401"/>
      <c r="G73" s="360"/>
      <c r="H73" s="335"/>
      <c r="I73" s="360"/>
      <c r="J73" s="360"/>
      <c r="K73" s="360"/>
      <c r="L73" s="360"/>
      <c r="M73" s="360"/>
      <c r="N73" s="360"/>
      <c r="O73" s="360"/>
      <c r="P73" s="360"/>
      <c r="Q73" s="360"/>
      <c r="R73" s="360"/>
      <c r="S73" s="360"/>
      <c r="T73" s="360"/>
      <c r="U73" s="360"/>
      <c r="V73" s="360"/>
      <c r="W73" s="360"/>
      <c r="X73" s="360"/>
      <c r="Y73" s="360"/>
      <c r="Z73" s="360"/>
      <c r="AA73" s="360"/>
      <c r="AB73" s="360"/>
      <c r="AC73" s="360"/>
      <c r="AD73" s="360"/>
      <c r="AE73" s="360"/>
      <c r="AF73" s="360"/>
      <c r="AG73" s="360"/>
      <c r="AH73" s="360"/>
      <c r="AI73" s="360"/>
      <c r="AJ73" s="360"/>
    </row>
    <row r="74" spans="1:170">
      <c r="A74" s="361"/>
      <c r="B74" s="165"/>
      <c r="C74" s="360"/>
      <c r="D74" s="360"/>
      <c r="E74" s="362"/>
      <c r="F74" s="363"/>
      <c r="G74" s="360"/>
      <c r="H74" s="360"/>
      <c r="I74" s="360"/>
      <c r="J74" s="360"/>
      <c r="K74" s="360"/>
      <c r="L74" s="360"/>
      <c r="M74" s="360"/>
      <c r="N74" s="360"/>
      <c r="O74" s="360"/>
      <c r="P74" s="360"/>
      <c r="Q74" s="360"/>
      <c r="R74" s="360"/>
      <c r="S74" s="360"/>
      <c r="T74" s="360"/>
      <c r="U74" s="360"/>
      <c r="V74" s="360"/>
      <c r="W74" s="360"/>
      <c r="X74" s="360"/>
      <c r="Y74" s="360"/>
      <c r="Z74" s="360"/>
      <c r="AA74" s="360"/>
      <c r="AB74" s="360"/>
      <c r="AC74" s="360"/>
      <c r="AD74" s="360"/>
      <c r="AE74" s="360"/>
      <c r="AF74" s="360"/>
      <c r="AG74" s="360"/>
      <c r="AH74" s="360"/>
      <c r="AI74" s="360"/>
      <c r="AJ74" s="360"/>
    </row>
    <row r="75" spans="1:170">
      <c r="A75" s="361"/>
      <c r="B75" s="165"/>
      <c r="C75" s="360"/>
      <c r="D75" s="360"/>
      <c r="E75" s="362"/>
      <c r="F75" s="363"/>
      <c r="G75" s="360"/>
      <c r="H75" s="360"/>
      <c r="I75" s="360"/>
      <c r="J75" s="360"/>
      <c r="K75" s="360"/>
      <c r="L75" s="360"/>
      <c r="M75" s="360"/>
      <c r="N75" s="360"/>
      <c r="O75" s="360"/>
      <c r="P75" s="360"/>
      <c r="Q75" s="360"/>
      <c r="R75" s="360"/>
      <c r="S75" s="360"/>
      <c r="T75" s="360"/>
      <c r="U75" s="360"/>
      <c r="V75" s="360"/>
      <c r="W75" s="360"/>
      <c r="X75" s="360"/>
      <c r="Y75" s="360"/>
      <c r="Z75" s="360"/>
      <c r="AA75" s="360"/>
      <c r="AB75" s="360"/>
      <c r="AC75" s="360"/>
      <c r="AD75" s="360"/>
      <c r="AE75" s="360"/>
      <c r="AF75" s="360"/>
      <c r="AG75" s="360"/>
      <c r="AH75" s="360"/>
      <c r="AI75" s="360"/>
      <c r="AJ75" s="360"/>
    </row>
    <row r="76" spans="1:170">
      <c r="A76" s="361"/>
      <c r="B76" s="165"/>
      <c r="C76" s="360"/>
      <c r="D76" s="360"/>
      <c r="E76" s="362"/>
      <c r="F76" s="363"/>
      <c r="G76" s="360"/>
      <c r="H76" s="360"/>
      <c r="I76" s="360"/>
      <c r="J76" s="360"/>
      <c r="K76" s="360"/>
      <c r="L76" s="360"/>
      <c r="M76" s="360"/>
      <c r="N76" s="360"/>
      <c r="O76" s="360"/>
      <c r="P76" s="360"/>
      <c r="Q76" s="360"/>
      <c r="R76" s="360"/>
      <c r="S76" s="360"/>
      <c r="T76" s="360"/>
      <c r="U76" s="360"/>
      <c r="V76" s="360"/>
      <c r="W76" s="360"/>
      <c r="X76" s="360"/>
      <c r="Y76" s="360"/>
      <c r="Z76" s="360"/>
      <c r="AA76" s="360"/>
      <c r="AB76" s="360"/>
      <c r="AC76" s="360"/>
      <c r="AD76" s="360"/>
      <c r="AE76" s="360"/>
      <c r="AF76" s="360"/>
      <c r="AG76" s="360"/>
      <c r="AH76" s="360"/>
      <c r="AI76" s="360"/>
      <c r="AJ76" s="360"/>
    </row>
    <row r="77" spans="1:170">
      <c r="A77" s="361"/>
      <c r="B77" s="165"/>
      <c r="C77" s="360"/>
      <c r="D77" s="360"/>
      <c r="E77" s="362"/>
      <c r="F77" s="363"/>
      <c r="G77" s="360"/>
      <c r="H77" s="360"/>
      <c r="I77" s="360"/>
      <c r="J77" s="360"/>
      <c r="K77" s="360"/>
      <c r="L77" s="360"/>
      <c r="M77" s="360"/>
      <c r="N77" s="360"/>
      <c r="O77" s="360"/>
      <c r="P77" s="360"/>
      <c r="Q77" s="360"/>
      <c r="R77" s="360"/>
      <c r="S77" s="360"/>
      <c r="T77" s="360"/>
      <c r="U77" s="360"/>
      <c r="V77" s="360"/>
      <c r="W77" s="360"/>
      <c r="X77" s="360"/>
      <c r="Y77" s="360"/>
      <c r="Z77" s="360"/>
      <c r="AA77" s="360"/>
      <c r="AB77" s="360"/>
      <c r="AC77" s="360"/>
      <c r="AD77" s="360"/>
      <c r="AE77" s="360"/>
      <c r="AF77" s="360"/>
      <c r="AG77" s="360"/>
      <c r="AH77" s="360"/>
      <c r="AI77" s="360"/>
      <c r="AJ77" s="360"/>
    </row>
    <row r="78" spans="1:170">
      <c r="A78" s="361"/>
      <c r="B78" s="165"/>
      <c r="C78" s="360"/>
      <c r="D78" s="360"/>
      <c r="E78" s="362"/>
      <c r="F78" s="363"/>
      <c r="G78" s="360"/>
      <c r="H78" s="360"/>
      <c r="I78" s="360"/>
      <c r="J78" s="360"/>
      <c r="K78" s="360"/>
      <c r="L78" s="360"/>
      <c r="M78" s="360"/>
      <c r="N78" s="360"/>
      <c r="O78" s="360"/>
      <c r="P78" s="360"/>
      <c r="Q78" s="360"/>
      <c r="R78" s="360"/>
      <c r="S78" s="360"/>
      <c r="T78" s="360"/>
      <c r="U78" s="360"/>
      <c r="V78" s="360"/>
      <c r="W78" s="360"/>
      <c r="X78" s="360"/>
      <c r="Y78" s="360"/>
      <c r="Z78" s="360"/>
      <c r="AA78" s="360"/>
      <c r="AB78" s="360"/>
      <c r="AC78" s="360"/>
      <c r="AD78" s="360"/>
      <c r="AE78" s="360"/>
      <c r="AF78" s="360"/>
      <c r="AG78" s="360"/>
      <c r="AH78" s="360"/>
      <c r="AI78" s="360"/>
      <c r="AJ78" s="360"/>
    </row>
    <row r="79" spans="1:170">
      <c r="A79" s="361"/>
      <c r="B79" s="165"/>
      <c r="C79" s="360"/>
      <c r="D79" s="360"/>
      <c r="E79" s="362"/>
      <c r="F79" s="363"/>
      <c r="G79" s="360"/>
      <c r="H79" s="360"/>
      <c r="I79" s="360"/>
      <c r="J79" s="360"/>
      <c r="K79" s="360"/>
      <c r="L79" s="360"/>
      <c r="M79" s="360"/>
      <c r="N79" s="360"/>
      <c r="O79" s="360"/>
      <c r="P79" s="360"/>
      <c r="Q79" s="360"/>
      <c r="R79" s="360"/>
      <c r="S79" s="360"/>
      <c r="T79" s="360"/>
      <c r="U79" s="360"/>
      <c r="V79" s="360"/>
      <c r="W79" s="360"/>
      <c r="X79" s="360"/>
      <c r="Y79" s="360"/>
      <c r="Z79" s="360"/>
      <c r="AA79" s="360"/>
      <c r="AB79" s="360"/>
      <c r="AC79" s="360"/>
      <c r="AD79" s="360"/>
      <c r="AE79" s="360"/>
      <c r="AF79" s="360"/>
      <c r="AG79" s="360"/>
      <c r="AH79" s="360"/>
      <c r="AI79" s="360"/>
      <c r="AJ79" s="360"/>
    </row>
    <row r="80" spans="1:170">
      <c r="A80" s="361"/>
      <c r="B80" s="165"/>
      <c r="C80" s="360"/>
      <c r="D80" s="360"/>
      <c r="E80" s="362"/>
      <c r="F80" s="363"/>
      <c r="G80" s="360"/>
      <c r="H80" s="360"/>
      <c r="I80" s="360"/>
      <c r="J80" s="360"/>
      <c r="K80" s="360"/>
      <c r="L80" s="360"/>
      <c r="M80" s="360"/>
      <c r="N80" s="360"/>
      <c r="O80" s="360"/>
      <c r="P80" s="360"/>
      <c r="Q80" s="360"/>
      <c r="R80" s="360"/>
      <c r="S80" s="360"/>
      <c r="T80" s="360"/>
      <c r="U80" s="360"/>
      <c r="V80" s="360"/>
      <c r="W80" s="360"/>
      <c r="X80" s="360"/>
      <c r="Y80" s="360"/>
      <c r="Z80" s="360"/>
      <c r="AA80" s="360"/>
      <c r="AB80" s="360"/>
      <c r="AC80" s="360"/>
      <c r="AD80" s="360"/>
      <c r="AE80" s="360"/>
      <c r="AF80" s="360"/>
      <c r="AG80" s="360"/>
      <c r="AH80" s="360"/>
      <c r="AI80" s="360"/>
      <c r="AJ80" s="360"/>
    </row>
    <row r="81" spans="1:36">
      <c r="A81" s="361"/>
      <c r="B81" s="165"/>
      <c r="C81" s="360"/>
      <c r="D81" s="360"/>
      <c r="E81" s="362"/>
      <c r="F81" s="363"/>
      <c r="G81" s="360"/>
      <c r="H81" s="360"/>
      <c r="I81" s="360"/>
      <c r="J81" s="360"/>
      <c r="K81" s="360"/>
      <c r="L81" s="360"/>
      <c r="M81" s="360"/>
      <c r="N81" s="360"/>
      <c r="O81" s="360"/>
      <c r="P81" s="360"/>
      <c r="Q81" s="360"/>
      <c r="R81" s="360"/>
      <c r="S81" s="360"/>
      <c r="T81" s="360"/>
      <c r="U81" s="360"/>
      <c r="V81" s="360"/>
      <c r="W81" s="360"/>
      <c r="X81" s="360"/>
      <c r="Y81" s="360"/>
      <c r="Z81" s="360"/>
      <c r="AA81" s="360"/>
      <c r="AB81" s="360"/>
      <c r="AC81" s="360"/>
      <c r="AD81" s="360"/>
      <c r="AE81" s="360"/>
      <c r="AF81" s="360"/>
      <c r="AG81" s="360"/>
      <c r="AH81" s="360"/>
      <c r="AI81" s="360"/>
      <c r="AJ81" s="360"/>
    </row>
    <row r="82" spans="1:36">
      <c r="A82" s="364"/>
      <c r="B82" s="165"/>
      <c r="C82" s="360"/>
      <c r="D82" s="360"/>
      <c r="E82" s="362"/>
      <c r="F82" s="363"/>
      <c r="G82" s="360"/>
      <c r="H82" s="360"/>
      <c r="I82" s="360"/>
      <c r="J82" s="360"/>
      <c r="K82" s="360"/>
      <c r="L82" s="360"/>
      <c r="M82" s="360"/>
      <c r="N82" s="360"/>
      <c r="O82" s="360"/>
      <c r="P82" s="360"/>
      <c r="Q82" s="360"/>
      <c r="R82" s="360"/>
      <c r="S82" s="360"/>
      <c r="T82" s="360"/>
      <c r="U82" s="360"/>
      <c r="V82" s="360"/>
      <c r="W82" s="360"/>
      <c r="X82" s="360"/>
      <c r="Y82" s="360"/>
      <c r="Z82" s="360"/>
      <c r="AA82" s="360"/>
      <c r="AB82" s="360"/>
      <c r="AC82" s="360"/>
      <c r="AD82" s="360"/>
      <c r="AE82" s="360"/>
      <c r="AF82" s="360"/>
      <c r="AG82" s="360"/>
      <c r="AH82" s="360"/>
      <c r="AI82" s="360"/>
      <c r="AJ82" s="360"/>
    </row>
    <row r="83" spans="1:36">
      <c r="A83" s="364"/>
      <c r="B83" s="165"/>
      <c r="C83" s="360"/>
      <c r="D83" s="360"/>
      <c r="E83" s="362"/>
      <c r="F83" s="363"/>
      <c r="G83" s="360"/>
      <c r="H83" s="360"/>
      <c r="I83" s="360"/>
      <c r="J83" s="360"/>
      <c r="K83" s="360"/>
      <c r="L83" s="360"/>
      <c r="M83" s="360"/>
      <c r="N83" s="360"/>
      <c r="O83" s="360"/>
      <c r="P83" s="360"/>
      <c r="Q83" s="360"/>
      <c r="R83" s="360"/>
      <c r="S83" s="360"/>
      <c r="T83" s="360"/>
      <c r="U83" s="360"/>
      <c r="V83" s="360"/>
      <c r="W83" s="360"/>
      <c r="X83" s="360"/>
      <c r="Y83" s="360"/>
      <c r="Z83" s="360"/>
      <c r="AA83" s="360"/>
      <c r="AB83" s="360"/>
      <c r="AC83" s="360"/>
      <c r="AD83" s="360"/>
      <c r="AE83" s="360"/>
      <c r="AF83" s="360"/>
      <c r="AG83" s="360"/>
      <c r="AH83" s="360"/>
      <c r="AI83" s="360"/>
      <c r="AJ83" s="360"/>
    </row>
    <row r="84" spans="1:36">
      <c r="A84" s="364"/>
      <c r="B84" s="165"/>
      <c r="C84" s="360"/>
      <c r="D84" s="360"/>
      <c r="E84" s="362"/>
      <c r="F84" s="363"/>
      <c r="G84" s="360"/>
      <c r="H84" s="360"/>
      <c r="I84" s="360"/>
      <c r="J84" s="360"/>
      <c r="K84" s="360"/>
      <c r="L84" s="360"/>
      <c r="M84" s="360"/>
      <c r="N84" s="360"/>
      <c r="O84" s="360"/>
      <c r="P84" s="360"/>
      <c r="Q84" s="360"/>
      <c r="R84" s="360"/>
      <c r="S84" s="360"/>
      <c r="T84" s="360"/>
      <c r="U84" s="360"/>
      <c r="V84" s="360"/>
      <c r="W84" s="360"/>
      <c r="X84" s="360"/>
      <c r="Y84" s="360"/>
      <c r="Z84" s="360"/>
      <c r="AA84" s="360"/>
      <c r="AB84" s="360"/>
      <c r="AC84" s="360"/>
      <c r="AD84" s="360"/>
      <c r="AE84" s="360"/>
      <c r="AF84" s="360"/>
      <c r="AG84" s="360"/>
      <c r="AH84" s="360"/>
      <c r="AI84" s="360"/>
      <c r="AJ84" s="360"/>
    </row>
    <row r="85" spans="1:36">
      <c r="A85" s="364"/>
      <c r="B85" s="165"/>
      <c r="C85" s="360"/>
      <c r="D85" s="360"/>
      <c r="E85" s="362"/>
      <c r="F85" s="363"/>
      <c r="G85" s="360"/>
      <c r="H85" s="360"/>
      <c r="I85" s="360"/>
      <c r="J85" s="360"/>
      <c r="K85" s="360"/>
      <c r="L85" s="360"/>
      <c r="M85" s="360"/>
      <c r="N85" s="360"/>
      <c r="O85" s="360"/>
      <c r="P85" s="360"/>
      <c r="Q85" s="360"/>
      <c r="R85" s="360"/>
      <c r="S85" s="360"/>
      <c r="T85" s="360"/>
      <c r="U85" s="360"/>
      <c r="V85" s="360"/>
      <c r="W85" s="360"/>
      <c r="X85" s="360"/>
      <c r="Y85" s="360"/>
      <c r="Z85" s="360"/>
      <c r="AA85" s="360"/>
      <c r="AB85" s="360"/>
      <c r="AC85" s="360"/>
      <c r="AD85" s="360"/>
      <c r="AE85" s="360"/>
      <c r="AF85" s="360"/>
      <c r="AG85" s="360"/>
      <c r="AH85" s="360"/>
      <c r="AI85" s="360"/>
      <c r="AJ85" s="360"/>
    </row>
    <row r="86" spans="1:36">
      <c r="A86" s="364"/>
      <c r="B86" s="165"/>
      <c r="C86" s="360"/>
      <c r="D86" s="360"/>
      <c r="E86" s="362"/>
      <c r="F86" s="363"/>
      <c r="G86" s="360"/>
      <c r="H86" s="360"/>
      <c r="I86" s="360"/>
      <c r="J86" s="360"/>
      <c r="K86" s="360"/>
      <c r="L86" s="360"/>
      <c r="M86" s="360"/>
      <c r="N86" s="360"/>
      <c r="O86" s="360"/>
      <c r="P86" s="360"/>
      <c r="Q86" s="360"/>
      <c r="R86" s="360"/>
      <c r="S86" s="360"/>
      <c r="T86" s="360"/>
      <c r="U86" s="360"/>
      <c r="V86" s="360"/>
      <c r="W86" s="360"/>
      <c r="X86" s="360"/>
      <c r="Y86" s="360"/>
      <c r="Z86" s="360"/>
      <c r="AA86" s="360"/>
      <c r="AB86" s="360"/>
      <c r="AC86" s="360"/>
      <c r="AD86" s="360"/>
      <c r="AE86" s="360"/>
      <c r="AF86" s="360"/>
      <c r="AG86" s="360"/>
      <c r="AH86" s="360"/>
      <c r="AI86" s="360"/>
      <c r="AJ86" s="360"/>
    </row>
    <row r="87" spans="1:36">
      <c r="A87" s="364"/>
      <c r="B87" s="165"/>
      <c r="C87" s="360"/>
      <c r="D87" s="360"/>
      <c r="E87" s="362"/>
      <c r="F87" s="363"/>
      <c r="G87" s="360"/>
      <c r="H87" s="360"/>
      <c r="I87" s="360"/>
      <c r="J87" s="360"/>
      <c r="K87" s="360"/>
      <c r="L87" s="360"/>
      <c r="M87" s="360"/>
      <c r="N87" s="360"/>
      <c r="O87" s="360"/>
      <c r="P87" s="360"/>
      <c r="Q87" s="360"/>
      <c r="R87" s="360"/>
      <c r="S87" s="360"/>
      <c r="T87" s="360"/>
      <c r="U87" s="360"/>
      <c r="V87" s="360"/>
      <c r="W87" s="360"/>
      <c r="X87" s="360"/>
      <c r="Y87" s="360"/>
      <c r="Z87" s="360"/>
      <c r="AA87" s="360"/>
      <c r="AB87" s="360"/>
      <c r="AC87" s="360"/>
      <c r="AD87" s="360"/>
      <c r="AE87" s="360"/>
      <c r="AF87" s="360"/>
      <c r="AG87" s="360"/>
      <c r="AH87" s="360"/>
      <c r="AI87" s="360"/>
      <c r="AJ87" s="360"/>
    </row>
  </sheetData>
  <mergeCells count="4">
    <mergeCell ref="B73:F73"/>
    <mergeCell ref="A8:A10"/>
    <mergeCell ref="B9:F9"/>
    <mergeCell ref="B10:F10"/>
  </mergeCells>
  <pageMargins left="0.43307086614173229" right="0.43307086614173229" top="0.74803149606299213" bottom="0.74803149606299213" header="0.31496062992125984" footer="0.31496062992125984"/>
  <pageSetup paperSize="9" scale="83" orientation="portrait" r:id="rId1"/>
  <rowBreaks count="2" manualBreakCount="2">
    <brk id="17" max="5" man="1"/>
    <brk id="4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67202-A399-46E1-93FC-83EBBB42C1C0}">
  <dimension ref="A1:G213"/>
  <sheetViews>
    <sheetView showZeros="0" showWhiteSpace="0" view="pageBreakPreview" topLeftCell="A175" zoomScaleNormal="100" zoomScaleSheetLayoutView="100" workbookViewId="0">
      <selection activeCell="F203" sqref="F203"/>
    </sheetView>
  </sheetViews>
  <sheetFormatPr defaultRowHeight="12.75"/>
  <cols>
    <col min="1" max="1" width="4" style="79" customWidth="1"/>
    <col min="2" max="2" width="39.7109375" style="146" customWidth="1"/>
    <col min="3" max="3" width="5.42578125" style="79" customWidth="1"/>
    <col min="4" max="4" width="8.5703125" style="454" bestFit="1" customWidth="1"/>
    <col min="5" max="5" width="8.42578125" style="443" bestFit="1" customWidth="1"/>
    <col min="6" max="6" width="11.5703125" style="446" customWidth="1"/>
    <col min="7" max="256" width="9" style="79"/>
    <col min="257" max="257" width="4" style="79" customWidth="1"/>
    <col min="258" max="258" width="39.7109375" style="79" customWidth="1"/>
    <col min="259" max="259" width="5.42578125" style="79" customWidth="1"/>
    <col min="260" max="260" width="8.5703125" style="79" bestFit="1" customWidth="1"/>
    <col min="261" max="261" width="8.42578125" style="79" bestFit="1" customWidth="1"/>
    <col min="262" max="262" width="11.5703125" style="79" customWidth="1"/>
    <col min="263" max="512" width="9" style="79"/>
    <col min="513" max="513" width="4" style="79" customWidth="1"/>
    <col min="514" max="514" width="39.7109375" style="79" customWidth="1"/>
    <col min="515" max="515" width="5.42578125" style="79" customWidth="1"/>
    <col min="516" max="516" width="8.5703125" style="79" bestFit="1" customWidth="1"/>
    <col min="517" max="517" width="8.42578125" style="79" bestFit="1" customWidth="1"/>
    <col min="518" max="518" width="11.5703125" style="79" customWidth="1"/>
    <col min="519" max="768" width="9" style="79"/>
    <col min="769" max="769" width="4" style="79" customWidth="1"/>
    <col min="770" max="770" width="39.7109375" style="79" customWidth="1"/>
    <col min="771" max="771" width="5.42578125" style="79" customWidth="1"/>
    <col min="772" max="772" width="8.5703125" style="79" bestFit="1" customWidth="1"/>
    <col min="773" max="773" width="8.42578125" style="79" bestFit="1" customWidth="1"/>
    <col min="774" max="774" width="11.5703125" style="79" customWidth="1"/>
    <col min="775" max="1024" width="9" style="79"/>
    <col min="1025" max="1025" width="4" style="79" customWidth="1"/>
    <col min="1026" max="1026" width="39.7109375" style="79" customWidth="1"/>
    <col min="1027" max="1027" width="5.42578125" style="79" customWidth="1"/>
    <col min="1028" max="1028" width="8.5703125" style="79" bestFit="1" customWidth="1"/>
    <col min="1029" max="1029" width="8.42578125" style="79" bestFit="1" customWidth="1"/>
    <col min="1030" max="1030" width="11.5703125" style="79" customWidth="1"/>
    <col min="1031" max="1280" width="9" style="79"/>
    <col min="1281" max="1281" width="4" style="79" customWidth="1"/>
    <col min="1282" max="1282" width="39.7109375" style="79" customWidth="1"/>
    <col min="1283" max="1283" width="5.42578125" style="79" customWidth="1"/>
    <col min="1284" max="1284" width="8.5703125" style="79" bestFit="1" customWidth="1"/>
    <col min="1285" max="1285" width="8.42578125" style="79" bestFit="1" customWidth="1"/>
    <col min="1286" max="1286" width="11.5703125" style="79" customWidth="1"/>
    <col min="1287" max="1536" width="9" style="79"/>
    <col min="1537" max="1537" width="4" style="79" customWidth="1"/>
    <col min="1538" max="1538" width="39.7109375" style="79" customWidth="1"/>
    <col min="1539" max="1539" width="5.42578125" style="79" customWidth="1"/>
    <col min="1540" max="1540" width="8.5703125" style="79" bestFit="1" customWidth="1"/>
    <col min="1541" max="1541" width="8.42578125" style="79" bestFit="1" customWidth="1"/>
    <col min="1542" max="1542" width="11.5703125" style="79" customWidth="1"/>
    <col min="1543" max="1792" width="9" style="79"/>
    <col min="1793" max="1793" width="4" style="79" customWidth="1"/>
    <col min="1794" max="1794" width="39.7109375" style="79" customWidth="1"/>
    <col min="1795" max="1795" width="5.42578125" style="79" customWidth="1"/>
    <col min="1796" max="1796" width="8.5703125" style="79" bestFit="1" customWidth="1"/>
    <col min="1797" max="1797" width="8.42578125" style="79" bestFit="1" customWidth="1"/>
    <col min="1798" max="1798" width="11.5703125" style="79" customWidth="1"/>
    <col min="1799" max="2048" width="9" style="79"/>
    <col min="2049" max="2049" width="4" style="79" customWidth="1"/>
    <col min="2050" max="2050" width="39.7109375" style="79" customWidth="1"/>
    <col min="2051" max="2051" width="5.42578125" style="79" customWidth="1"/>
    <col min="2052" max="2052" width="8.5703125" style="79" bestFit="1" customWidth="1"/>
    <col min="2053" max="2053" width="8.42578125" style="79" bestFit="1" customWidth="1"/>
    <col min="2054" max="2054" width="11.5703125" style="79" customWidth="1"/>
    <col min="2055" max="2304" width="9" style="79"/>
    <col min="2305" max="2305" width="4" style="79" customWidth="1"/>
    <col min="2306" max="2306" width="39.7109375" style="79" customWidth="1"/>
    <col min="2307" max="2307" width="5.42578125" style="79" customWidth="1"/>
    <col min="2308" max="2308" width="8.5703125" style="79" bestFit="1" customWidth="1"/>
    <col min="2309" max="2309" width="8.42578125" style="79" bestFit="1" customWidth="1"/>
    <col min="2310" max="2310" width="11.5703125" style="79" customWidth="1"/>
    <col min="2311" max="2560" width="9" style="79"/>
    <col min="2561" max="2561" width="4" style="79" customWidth="1"/>
    <col min="2562" max="2562" width="39.7109375" style="79" customWidth="1"/>
    <col min="2563" max="2563" width="5.42578125" style="79" customWidth="1"/>
    <col min="2564" max="2564" width="8.5703125" style="79" bestFit="1" customWidth="1"/>
    <col min="2565" max="2565" width="8.42578125" style="79" bestFit="1" customWidth="1"/>
    <col min="2566" max="2566" width="11.5703125" style="79" customWidth="1"/>
    <col min="2567" max="2816" width="9" style="79"/>
    <col min="2817" max="2817" width="4" style="79" customWidth="1"/>
    <col min="2818" max="2818" width="39.7109375" style="79" customWidth="1"/>
    <col min="2819" max="2819" width="5.42578125" style="79" customWidth="1"/>
    <col min="2820" max="2820" width="8.5703125" style="79" bestFit="1" customWidth="1"/>
    <col min="2821" max="2821" width="8.42578125" style="79" bestFit="1" customWidth="1"/>
    <col min="2822" max="2822" width="11.5703125" style="79" customWidth="1"/>
    <col min="2823" max="3072" width="9" style="79"/>
    <col min="3073" max="3073" width="4" style="79" customWidth="1"/>
    <col min="3074" max="3074" width="39.7109375" style="79" customWidth="1"/>
    <col min="3075" max="3075" width="5.42578125" style="79" customWidth="1"/>
    <col min="3076" max="3076" width="8.5703125" style="79" bestFit="1" customWidth="1"/>
    <col min="3077" max="3077" width="8.42578125" style="79" bestFit="1" customWidth="1"/>
    <col min="3078" max="3078" width="11.5703125" style="79" customWidth="1"/>
    <col min="3079" max="3328" width="9" style="79"/>
    <col min="3329" max="3329" width="4" style="79" customWidth="1"/>
    <col min="3330" max="3330" width="39.7109375" style="79" customWidth="1"/>
    <col min="3331" max="3331" width="5.42578125" style="79" customWidth="1"/>
    <col min="3332" max="3332" width="8.5703125" style="79" bestFit="1" customWidth="1"/>
    <col min="3333" max="3333" width="8.42578125" style="79" bestFit="1" customWidth="1"/>
    <col min="3334" max="3334" width="11.5703125" style="79" customWidth="1"/>
    <col min="3335" max="3584" width="9" style="79"/>
    <col min="3585" max="3585" width="4" style="79" customWidth="1"/>
    <col min="3586" max="3586" width="39.7109375" style="79" customWidth="1"/>
    <col min="3587" max="3587" width="5.42578125" style="79" customWidth="1"/>
    <col min="3588" max="3588" width="8.5703125" style="79" bestFit="1" customWidth="1"/>
    <col min="3589" max="3589" width="8.42578125" style="79" bestFit="1" customWidth="1"/>
    <col min="3590" max="3590" width="11.5703125" style="79" customWidth="1"/>
    <col min="3591" max="3840" width="9" style="79"/>
    <col min="3841" max="3841" width="4" style="79" customWidth="1"/>
    <col min="3842" max="3842" width="39.7109375" style="79" customWidth="1"/>
    <col min="3843" max="3843" width="5.42578125" style="79" customWidth="1"/>
    <col min="3844" max="3844" width="8.5703125" style="79" bestFit="1" customWidth="1"/>
    <col min="3845" max="3845" width="8.42578125" style="79" bestFit="1" customWidth="1"/>
    <col min="3846" max="3846" width="11.5703125" style="79" customWidth="1"/>
    <col min="3847" max="4096" width="9" style="79"/>
    <col min="4097" max="4097" width="4" style="79" customWidth="1"/>
    <col min="4098" max="4098" width="39.7109375" style="79" customWidth="1"/>
    <col min="4099" max="4099" width="5.42578125" style="79" customWidth="1"/>
    <col min="4100" max="4100" width="8.5703125" style="79" bestFit="1" customWidth="1"/>
    <col min="4101" max="4101" width="8.42578125" style="79" bestFit="1" customWidth="1"/>
    <col min="4102" max="4102" width="11.5703125" style="79" customWidth="1"/>
    <col min="4103" max="4352" width="9" style="79"/>
    <col min="4353" max="4353" width="4" style="79" customWidth="1"/>
    <col min="4354" max="4354" width="39.7109375" style="79" customWidth="1"/>
    <col min="4355" max="4355" width="5.42578125" style="79" customWidth="1"/>
    <col min="4356" max="4356" width="8.5703125" style="79" bestFit="1" customWidth="1"/>
    <col min="4357" max="4357" width="8.42578125" style="79" bestFit="1" customWidth="1"/>
    <col min="4358" max="4358" width="11.5703125" style="79" customWidth="1"/>
    <col min="4359" max="4608" width="9" style="79"/>
    <col min="4609" max="4609" width="4" style="79" customWidth="1"/>
    <col min="4610" max="4610" width="39.7109375" style="79" customWidth="1"/>
    <col min="4611" max="4611" width="5.42578125" style="79" customWidth="1"/>
    <col min="4612" max="4612" width="8.5703125" style="79" bestFit="1" customWidth="1"/>
    <col min="4613" max="4613" width="8.42578125" style="79" bestFit="1" customWidth="1"/>
    <col min="4614" max="4614" width="11.5703125" style="79" customWidth="1"/>
    <col min="4615" max="4864" width="9" style="79"/>
    <col min="4865" max="4865" width="4" style="79" customWidth="1"/>
    <col min="4866" max="4866" width="39.7109375" style="79" customWidth="1"/>
    <col min="4867" max="4867" width="5.42578125" style="79" customWidth="1"/>
    <col min="4868" max="4868" width="8.5703125" style="79" bestFit="1" customWidth="1"/>
    <col min="4869" max="4869" width="8.42578125" style="79" bestFit="1" customWidth="1"/>
    <col min="4870" max="4870" width="11.5703125" style="79" customWidth="1"/>
    <col min="4871" max="5120" width="9" style="79"/>
    <col min="5121" max="5121" width="4" style="79" customWidth="1"/>
    <col min="5122" max="5122" width="39.7109375" style="79" customWidth="1"/>
    <col min="5123" max="5123" width="5.42578125" style="79" customWidth="1"/>
    <col min="5124" max="5124" width="8.5703125" style="79" bestFit="1" customWidth="1"/>
    <col min="5125" max="5125" width="8.42578125" style="79" bestFit="1" customWidth="1"/>
    <col min="5126" max="5126" width="11.5703125" style="79" customWidth="1"/>
    <col min="5127" max="5376" width="9" style="79"/>
    <col min="5377" max="5377" width="4" style="79" customWidth="1"/>
    <col min="5378" max="5378" width="39.7109375" style="79" customWidth="1"/>
    <col min="5379" max="5379" width="5.42578125" style="79" customWidth="1"/>
    <col min="5380" max="5380" width="8.5703125" style="79" bestFit="1" customWidth="1"/>
    <col min="5381" max="5381" width="8.42578125" style="79" bestFit="1" customWidth="1"/>
    <col min="5382" max="5382" width="11.5703125" style="79" customWidth="1"/>
    <col min="5383" max="5632" width="9" style="79"/>
    <col min="5633" max="5633" width="4" style="79" customWidth="1"/>
    <col min="5634" max="5634" width="39.7109375" style="79" customWidth="1"/>
    <col min="5635" max="5635" width="5.42578125" style="79" customWidth="1"/>
    <col min="5636" max="5636" width="8.5703125" style="79" bestFit="1" customWidth="1"/>
    <col min="5637" max="5637" width="8.42578125" style="79" bestFit="1" customWidth="1"/>
    <col min="5638" max="5638" width="11.5703125" style="79" customWidth="1"/>
    <col min="5639" max="5888" width="9" style="79"/>
    <col min="5889" max="5889" width="4" style="79" customWidth="1"/>
    <col min="5890" max="5890" width="39.7109375" style="79" customWidth="1"/>
    <col min="5891" max="5891" width="5.42578125" style="79" customWidth="1"/>
    <col min="5892" max="5892" width="8.5703125" style="79" bestFit="1" customWidth="1"/>
    <col min="5893" max="5893" width="8.42578125" style="79" bestFit="1" customWidth="1"/>
    <col min="5894" max="5894" width="11.5703125" style="79" customWidth="1"/>
    <col min="5895" max="6144" width="9" style="79"/>
    <col min="6145" max="6145" width="4" style="79" customWidth="1"/>
    <col min="6146" max="6146" width="39.7109375" style="79" customWidth="1"/>
    <col min="6147" max="6147" width="5.42578125" style="79" customWidth="1"/>
    <col min="6148" max="6148" width="8.5703125" style="79" bestFit="1" customWidth="1"/>
    <col min="6149" max="6149" width="8.42578125" style="79" bestFit="1" customWidth="1"/>
    <col min="6150" max="6150" width="11.5703125" style="79" customWidth="1"/>
    <col min="6151" max="6400" width="9" style="79"/>
    <col min="6401" max="6401" width="4" style="79" customWidth="1"/>
    <col min="6402" max="6402" width="39.7109375" style="79" customWidth="1"/>
    <col min="6403" max="6403" width="5.42578125" style="79" customWidth="1"/>
    <col min="6404" max="6404" width="8.5703125" style="79" bestFit="1" customWidth="1"/>
    <col min="6405" max="6405" width="8.42578125" style="79" bestFit="1" customWidth="1"/>
    <col min="6406" max="6406" width="11.5703125" style="79" customWidth="1"/>
    <col min="6407" max="6656" width="9" style="79"/>
    <col min="6657" max="6657" width="4" style="79" customWidth="1"/>
    <col min="6658" max="6658" width="39.7109375" style="79" customWidth="1"/>
    <col min="6659" max="6659" width="5.42578125" style="79" customWidth="1"/>
    <col min="6660" max="6660" width="8.5703125" style="79" bestFit="1" customWidth="1"/>
    <col min="6661" max="6661" width="8.42578125" style="79" bestFit="1" customWidth="1"/>
    <col min="6662" max="6662" width="11.5703125" style="79" customWidth="1"/>
    <col min="6663" max="6912" width="9" style="79"/>
    <col min="6913" max="6913" width="4" style="79" customWidth="1"/>
    <col min="6914" max="6914" width="39.7109375" style="79" customWidth="1"/>
    <col min="6915" max="6915" width="5.42578125" style="79" customWidth="1"/>
    <col min="6916" max="6916" width="8.5703125" style="79" bestFit="1" customWidth="1"/>
    <col min="6917" max="6917" width="8.42578125" style="79" bestFit="1" customWidth="1"/>
    <col min="6918" max="6918" width="11.5703125" style="79" customWidth="1"/>
    <col min="6919" max="7168" width="9" style="79"/>
    <col min="7169" max="7169" width="4" style="79" customWidth="1"/>
    <col min="7170" max="7170" width="39.7109375" style="79" customWidth="1"/>
    <col min="7171" max="7171" width="5.42578125" style="79" customWidth="1"/>
    <col min="7172" max="7172" width="8.5703125" style="79" bestFit="1" customWidth="1"/>
    <col min="7173" max="7173" width="8.42578125" style="79" bestFit="1" customWidth="1"/>
    <col min="7174" max="7174" width="11.5703125" style="79" customWidth="1"/>
    <col min="7175" max="7424" width="9" style="79"/>
    <col min="7425" max="7425" width="4" style="79" customWidth="1"/>
    <col min="7426" max="7426" width="39.7109375" style="79" customWidth="1"/>
    <col min="7427" max="7427" width="5.42578125" style="79" customWidth="1"/>
    <col min="7428" max="7428" width="8.5703125" style="79" bestFit="1" customWidth="1"/>
    <col min="7429" max="7429" width="8.42578125" style="79" bestFit="1" customWidth="1"/>
    <col min="7430" max="7430" width="11.5703125" style="79" customWidth="1"/>
    <col min="7431" max="7680" width="9" style="79"/>
    <col min="7681" max="7681" width="4" style="79" customWidth="1"/>
    <col min="7682" max="7682" width="39.7109375" style="79" customWidth="1"/>
    <col min="7683" max="7683" width="5.42578125" style="79" customWidth="1"/>
    <col min="7684" max="7684" width="8.5703125" style="79" bestFit="1" customWidth="1"/>
    <col min="7685" max="7685" width="8.42578125" style="79" bestFit="1" customWidth="1"/>
    <col min="7686" max="7686" width="11.5703125" style="79" customWidth="1"/>
    <col min="7687" max="7936" width="9" style="79"/>
    <col min="7937" max="7937" width="4" style="79" customWidth="1"/>
    <col min="7938" max="7938" width="39.7109375" style="79" customWidth="1"/>
    <col min="7939" max="7939" width="5.42578125" style="79" customWidth="1"/>
    <col min="7940" max="7940" width="8.5703125" style="79" bestFit="1" customWidth="1"/>
    <col min="7941" max="7941" width="8.42578125" style="79" bestFit="1" customWidth="1"/>
    <col min="7942" max="7942" width="11.5703125" style="79" customWidth="1"/>
    <col min="7943" max="8192" width="9" style="79"/>
    <col min="8193" max="8193" width="4" style="79" customWidth="1"/>
    <col min="8194" max="8194" width="39.7109375" style="79" customWidth="1"/>
    <col min="8195" max="8195" width="5.42578125" style="79" customWidth="1"/>
    <col min="8196" max="8196" width="8.5703125" style="79" bestFit="1" customWidth="1"/>
    <col min="8197" max="8197" width="8.42578125" style="79" bestFit="1" customWidth="1"/>
    <col min="8198" max="8198" width="11.5703125" style="79" customWidth="1"/>
    <col min="8199" max="8448" width="9" style="79"/>
    <col min="8449" max="8449" width="4" style="79" customWidth="1"/>
    <col min="8450" max="8450" width="39.7109375" style="79" customWidth="1"/>
    <col min="8451" max="8451" width="5.42578125" style="79" customWidth="1"/>
    <col min="8452" max="8452" width="8.5703125" style="79" bestFit="1" customWidth="1"/>
    <col min="8453" max="8453" width="8.42578125" style="79" bestFit="1" customWidth="1"/>
    <col min="8454" max="8454" width="11.5703125" style="79" customWidth="1"/>
    <col min="8455" max="8704" width="9" style="79"/>
    <col min="8705" max="8705" width="4" style="79" customWidth="1"/>
    <col min="8706" max="8706" width="39.7109375" style="79" customWidth="1"/>
    <col min="8707" max="8707" width="5.42578125" style="79" customWidth="1"/>
    <col min="8708" max="8708" width="8.5703125" style="79" bestFit="1" customWidth="1"/>
    <col min="8709" max="8709" width="8.42578125" style="79" bestFit="1" customWidth="1"/>
    <col min="8710" max="8710" width="11.5703125" style="79" customWidth="1"/>
    <col min="8711" max="8960" width="9" style="79"/>
    <col min="8961" max="8961" width="4" style="79" customWidth="1"/>
    <col min="8962" max="8962" width="39.7109375" style="79" customWidth="1"/>
    <col min="8963" max="8963" width="5.42578125" style="79" customWidth="1"/>
    <col min="8964" max="8964" width="8.5703125" style="79" bestFit="1" customWidth="1"/>
    <col min="8965" max="8965" width="8.42578125" style="79" bestFit="1" customWidth="1"/>
    <col min="8966" max="8966" width="11.5703125" style="79" customWidth="1"/>
    <col min="8967" max="9216" width="9" style="79"/>
    <col min="9217" max="9217" width="4" style="79" customWidth="1"/>
    <col min="9218" max="9218" width="39.7109375" style="79" customWidth="1"/>
    <col min="9219" max="9219" width="5.42578125" style="79" customWidth="1"/>
    <col min="9220" max="9220" width="8.5703125" style="79" bestFit="1" customWidth="1"/>
    <col min="9221" max="9221" width="8.42578125" style="79" bestFit="1" customWidth="1"/>
    <col min="9222" max="9222" width="11.5703125" style="79" customWidth="1"/>
    <col min="9223" max="9472" width="9" style="79"/>
    <col min="9473" max="9473" width="4" style="79" customWidth="1"/>
    <col min="9474" max="9474" width="39.7109375" style="79" customWidth="1"/>
    <col min="9475" max="9475" width="5.42578125" style="79" customWidth="1"/>
    <col min="9476" max="9476" width="8.5703125" style="79" bestFit="1" customWidth="1"/>
    <col min="9477" max="9477" width="8.42578125" style="79" bestFit="1" customWidth="1"/>
    <col min="9478" max="9478" width="11.5703125" style="79" customWidth="1"/>
    <col min="9479" max="9728" width="9" style="79"/>
    <col min="9729" max="9729" width="4" style="79" customWidth="1"/>
    <col min="9730" max="9730" width="39.7109375" style="79" customWidth="1"/>
    <col min="9731" max="9731" width="5.42578125" style="79" customWidth="1"/>
    <col min="9732" max="9732" width="8.5703125" style="79" bestFit="1" customWidth="1"/>
    <col min="9733" max="9733" width="8.42578125" style="79" bestFit="1" customWidth="1"/>
    <col min="9734" max="9734" width="11.5703125" style="79" customWidth="1"/>
    <col min="9735" max="9984" width="9" style="79"/>
    <col min="9985" max="9985" width="4" style="79" customWidth="1"/>
    <col min="9986" max="9986" width="39.7109375" style="79" customWidth="1"/>
    <col min="9987" max="9987" width="5.42578125" style="79" customWidth="1"/>
    <col min="9988" max="9988" width="8.5703125" style="79" bestFit="1" customWidth="1"/>
    <col min="9989" max="9989" width="8.42578125" style="79" bestFit="1" customWidth="1"/>
    <col min="9990" max="9990" width="11.5703125" style="79" customWidth="1"/>
    <col min="9991" max="10240" width="9" style="79"/>
    <col min="10241" max="10241" width="4" style="79" customWidth="1"/>
    <col min="10242" max="10242" width="39.7109375" style="79" customWidth="1"/>
    <col min="10243" max="10243" width="5.42578125" style="79" customWidth="1"/>
    <col min="10244" max="10244" width="8.5703125" style="79" bestFit="1" customWidth="1"/>
    <col min="10245" max="10245" width="8.42578125" style="79" bestFit="1" customWidth="1"/>
    <col min="10246" max="10246" width="11.5703125" style="79" customWidth="1"/>
    <col min="10247" max="10496" width="9" style="79"/>
    <col min="10497" max="10497" width="4" style="79" customWidth="1"/>
    <col min="10498" max="10498" width="39.7109375" style="79" customWidth="1"/>
    <col min="10499" max="10499" width="5.42578125" style="79" customWidth="1"/>
    <col min="10500" max="10500" width="8.5703125" style="79" bestFit="1" customWidth="1"/>
    <col min="10501" max="10501" width="8.42578125" style="79" bestFit="1" customWidth="1"/>
    <col min="10502" max="10502" width="11.5703125" style="79" customWidth="1"/>
    <col min="10503" max="10752" width="9" style="79"/>
    <col min="10753" max="10753" width="4" style="79" customWidth="1"/>
    <col min="10754" max="10754" width="39.7109375" style="79" customWidth="1"/>
    <col min="10755" max="10755" width="5.42578125" style="79" customWidth="1"/>
    <col min="10756" max="10756" width="8.5703125" style="79" bestFit="1" customWidth="1"/>
    <col min="10757" max="10757" width="8.42578125" style="79" bestFit="1" customWidth="1"/>
    <col min="10758" max="10758" width="11.5703125" style="79" customWidth="1"/>
    <col min="10759" max="11008" width="9" style="79"/>
    <col min="11009" max="11009" width="4" style="79" customWidth="1"/>
    <col min="11010" max="11010" width="39.7109375" style="79" customWidth="1"/>
    <col min="11011" max="11011" width="5.42578125" style="79" customWidth="1"/>
    <col min="11012" max="11012" width="8.5703125" style="79" bestFit="1" customWidth="1"/>
    <col min="11013" max="11013" width="8.42578125" style="79" bestFit="1" customWidth="1"/>
    <col min="11014" max="11014" width="11.5703125" style="79" customWidth="1"/>
    <col min="11015" max="11264" width="9" style="79"/>
    <col min="11265" max="11265" width="4" style="79" customWidth="1"/>
    <col min="11266" max="11266" width="39.7109375" style="79" customWidth="1"/>
    <col min="11267" max="11267" width="5.42578125" style="79" customWidth="1"/>
    <col min="11268" max="11268" width="8.5703125" style="79" bestFit="1" customWidth="1"/>
    <col min="11269" max="11269" width="8.42578125" style="79" bestFit="1" customWidth="1"/>
    <col min="11270" max="11270" width="11.5703125" style="79" customWidth="1"/>
    <col min="11271" max="11520" width="9" style="79"/>
    <col min="11521" max="11521" width="4" style="79" customWidth="1"/>
    <col min="11522" max="11522" width="39.7109375" style="79" customWidth="1"/>
    <col min="11523" max="11523" width="5.42578125" style="79" customWidth="1"/>
    <col min="11524" max="11524" width="8.5703125" style="79" bestFit="1" customWidth="1"/>
    <col min="11525" max="11525" width="8.42578125" style="79" bestFit="1" customWidth="1"/>
    <col min="11526" max="11526" width="11.5703125" style="79" customWidth="1"/>
    <col min="11527" max="11776" width="9" style="79"/>
    <col min="11777" max="11777" width="4" style="79" customWidth="1"/>
    <col min="11778" max="11778" width="39.7109375" style="79" customWidth="1"/>
    <col min="11779" max="11779" width="5.42578125" style="79" customWidth="1"/>
    <col min="11780" max="11780" width="8.5703125" style="79" bestFit="1" customWidth="1"/>
    <col min="11781" max="11781" width="8.42578125" style="79" bestFit="1" customWidth="1"/>
    <col min="11782" max="11782" width="11.5703125" style="79" customWidth="1"/>
    <col min="11783" max="12032" width="9" style="79"/>
    <col min="12033" max="12033" width="4" style="79" customWidth="1"/>
    <col min="12034" max="12034" width="39.7109375" style="79" customWidth="1"/>
    <col min="12035" max="12035" width="5.42578125" style="79" customWidth="1"/>
    <col min="12036" max="12036" width="8.5703125" style="79" bestFit="1" customWidth="1"/>
    <col min="12037" max="12037" width="8.42578125" style="79" bestFit="1" customWidth="1"/>
    <col min="12038" max="12038" width="11.5703125" style="79" customWidth="1"/>
    <col min="12039" max="12288" width="9" style="79"/>
    <col min="12289" max="12289" width="4" style="79" customWidth="1"/>
    <col min="12290" max="12290" width="39.7109375" style="79" customWidth="1"/>
    <col min="12291" max="12291" width="5.42578125" style="79" customWidth="1"/>
    <col min="12292" max="12292" width="8.5703125" style="79" bestFit="1" customWidth="1"/>
    <col min="12293" max="12293" width="8.42578125" style="79" bestFit="1" customWidth="1"/>
    <col min="12294" max="12294" width="11.5703125" style="79" customWidth="1"/>
    <col min="12295" max="12544" width="9" style="79"/>
    <col min="12545" max="12545" width="4" style="79" customWidth="1"/>
    <col min="12546" max="12546" width="39.7109375" style="79" customWidth="1"/>
    <col min="12547" max="12547" width="5.42578125" style="79" customWidth="1"/>
    <col min="12548" max="12548" width="8.5703125" style="79" bestFit="1" customWidth="1"/>
    <col min="12549" max="12549" width="8.42578125" style="79" bestFit="1" customWidth="1"/>
    <col min="12550" max="12550" width="11.5703125" style="79" customWidth="1"/>
    <col min="12551" max="12800" width="9" style="79"/>
    <col min="12801" max="12801" width="4" style="79" customWidth="1"/>
    <col min="12802" max="12802" width="39.7109375" style="79" customWidth="1"/>
    <col min="12803" max="12803" width="5.42578125" style="79" customWidth="1"/>
    <col min="12804" max="12804" width="8.5703125" style="79" bestFit="1" customWidth="1"/>
    <col min="12805" max="12805" width="8.42578125" style="79" bestFit="1" customWidth="1"/>
    <col min="12806" max="12806" width="11.5703125" style="79" customWidth="1"/>
    <col min="12807" max="13056" width="9" style="79"/>
    <col min="13057" max="13057" width="4" style="79" customWidth="1"/>
    <col min="13058" max="13058" width="39.7109375" style="79" customWidth="1"/>
    <col min="13059" max="13059" width="5.42578125" style="79" customWidth="1"/>
    <col min="13060" max="13060" width="8.5703125" style="79" bestFit="1" customWidth="1"/>
    <col min="13061" max="13061" width="8.42578125" style="79" bestFit="1" customWidth="1"/>
    <col min="13062" max="13062" width="11.5703125" style="79" customWidth="1"/>
    <col min="13063" max="13312" width="9" style="79"/>
    <col min="13313" max="13313" width="4" style="79" customWidth="1"/>
    <col min="13314" max="13314" width="39.7109375" style="79" customWidth="1"/>
    <col min="13315" max="13315" width="5.42578125" style="79" customWidth="1"/>
    <col min="13316" max="13316" width="8.5703125" style="79" bestFit="1" customWidth="1"/>
    <col min="13317" max="13317" width="8.42578125" style="79" bestFit="1" customWidth="1"/>
    <col min="13318" max="13318" width="11.5703125" style="79" customWidth="1"/>
    <col min="13319" max="13568" width="9" style="79"/>
    <col min="13569" max="13569" width="4" style="79" customWidth="1"/>
    <col min="13570" max="13570" width="39.7109375" style="79" customWidth="1"/>
    <col min="13571" max="13571" width="5.42578125" style="79" customWidth="1"/>
    <col min="13572" max="13572" width="8.5703125" style="79" bestFit="1" customWidth="1"/>
    <col min="13573" max="13573" width="8.42578125" style="79" bestFit="1" customWidth="1"/>
    <col min="13574" max="13574" width="11.5703125" style="79" customWidth="1"/>
    <col min="13575" max="13824" width="9" style="79"/>
    <col min="13825" max="13825" width="4" style="79" customWidth="1"/>
    <col min="13826" max="13826" width="39.7109375" style="79" customWidth="1"/>
    <col min="13827" max="13827" width="5.42578125" style="79" customWidth="1"/>
    <col min="13828" max="13828" width="8.5703125" style="79" bestFit="1" customWidth="1"/>
    <col min="13829" max="13829" width="8.42578125" style="79" bestFit="1" customWidth="1"/>
    <col min="13830" max="13830" width="11.5703125" style="79" customWidth="1"/>
    <col min="13831" max="14080" width="9" style="79"/>
    <col min="14081" max="14081" width="4" style="79" customWidth="1"/>
    <col min="14082" max="14082" width="39.7109375" style="79" customWidth="1"/>
    <col min="14083" max="14083" width="5.42578125" style="79" customWidth="1"/>
    <col min="14084" max="14084" width="8.5703125" style="79" bestFit="1" customWidth="1"/>
    <col min="14085" max="14085" width="8.42578125" style="79" bestFit="1" customWidth="1"/>
    <col min="14086" max="14086" width="11.5703125" style="79" customWidth="1"/>
    <col min="14087" max="14336" width="9" style="79"/>
    <col min="14337" max="14337" width="4" style="79" customWidth="1"/>
    <col min="14338" max="14338" width="39.7109375" style="79" customWidth="1"/>
    <col min="14339" max="14339" width="5.42578125" style="79" customWidth="1"/>
    <col min="14340" max="14340" width="8.5703125" style="79" bestFit="1" customWidth="1"/>
    <col min="14341" max="14341" width="8.42578125" style="79" bestFit="1" customWidth="1"/>
    <col min="14342" max="14342" width="11.5703125" style="79" customWidth="1"/>
    <col min="14343" max="14592" width="9" style="79"/>
    <col min="14593" max="14593" width="4" style="79" customWidth="1"/>
    <col min="14594" max="14594" width="39.7109375" style="79" customWidth="1"/>
    <col min="14595" max="14595" width="5.42578125" style="79" customWidth="1"/>
    <col min="14596" max="14596" width="8.5703125" style="79" bestFit="1" customWidth="1"/>
    <col min="14597" max="14597" width="8.42578125" style="79" bestFit="1" customWidth="1"/>
    <col min="14598" max="14598" width="11.5703125" style="79" customWidth="1"/>
    <col min="14599" max="14848" width="9" style="79"/>
    <col min="14849" max="14849" width="4" style="79" customWidth="1"/>
    <col min="14850" max="14850" width="39.7109375" style="79" customWidth="1"/>
    <col min="14851" max="14851" width="5.42578125" style="79" customWidth="1"/>
    <col min="14852" max="14852" width="8.5703125" style="79" bestFit="1" customWidth="1"/>
    <col min="14853" max="14853" width="8.42578125" style="79" bestFit="1" customWidth="1"/>
    <col min="14854" max="14854" width="11.5703125" style="79" customWidth="1"/>
    <col min="14855" max="15104" width="9" style="79"/>
    <col min="15105" max="15105" width="4" style="79" customWidth="1"/>
    <col min="15106" max="15106" width="39.7109375" style="79" customWidth="1"/>
    <col min="15107" max="15107" width="5.42578125" style="79" customWidth="1"/>
    <col min="15108" max="15108" width="8.5703125" style="79" bestFit="1" customWidth="1"/>
    <col min="15109" max="15109" width="8.42578125" style="79" bestFit="1" customWidth="1"/>
    <col min="15110" max="15110" width="11.5703125" style="79" customWidth="1"/>
    <col min="15111" max="15360" width="9" style="79"/>
    <col min="15361" max="15361" width="4" style="79" customWidth="1"/>
    <col min="15362" max="15362" width="39.7109375" style="79" customWidth="1"/>
    <col min="15363" max="15363" width="5.42578125" style="79" customWidth="1"/>
    <col min="15364" max="15364" width="8.5703125" style="79" bestFit="1" customWidth="1"/>
    <col min="15365" max="15365" width="8.42578125" style="79" bestFit="1" customWidth="1"/>
    <col min="15366" max="15366" width="11.5703125" style="79" customWidth="1"/>
    <col min="15367" max="15616" width="9" style="79"/>
    <col min="15617" max="15617" width="4" style="79" customWidth="1"/>
    <col min="15618" max="15618" width="39.7109375" style="79" customWidth="1"/>
    <col min="15619" max="15619" width="5.42578125" style="79" customWidth="1"/>
    <col min="15620" max="15620" width="8.5703125" style="79" bestFit="1" customWidth="1"/>
    <col min="15621" max="15621" width="8.42578125" style="79" bestFit="1" customWidth="1"/>
    <col min="15622" max="15622" width="11.5703125" style="79" customWidth="1"/>
    <col min="15623" max="15872" width="9" style="79"/>
    <col min="15873" max="15873" width="4" style="79" customWidth="1"/>
    <col min="15874" max="15874" width="39.7109375" style="79" customWidth="1"/>
    <col min="15875" max="15875" width="5.42578125" style="79" customWidth="1"/>
    <col min="15876" max="15876" width="8.5703125" style="79" bestFit="1" customWidth="1"/>
    <col min="15877" max="15877" width="8.42578125" style="79" bestFit="1" customWidth="1"/>
    <col min="15878" max="15878" width="11.5703125" style="79" customWidth="1"/>
    <col min="15879" max="16128" width="9" style="79"/>
    <col min="16129" max="16129" width="4" style="79" customWidth="1"/>
    <col min="16130" max="16130" width="39.7109375" style="79" customWidth="1"/>
    <col min="16131" max="16131" width="5.42578125" style="79" customWidth="1"/>
    <col min="16132" max="16132" width="8.5703125" style="79" bestFit="1" customWidth="1"/>
    <col min="16133" max="16133" width="8.42578125" style="79" bestFit="1" customWidth="1"/>
    <col min="16134" max="16134" width="11.5703125" style="79" customWidth="1"/>
    <col min="16135" max="16384" width="9" style="79"/>
  </cols>
  <sheetData>
    <row r="1" spans="1:6" ht="33.75" customHeight="1">
      <c r="A1" s="78"/>
      <c r="B1" s="379" t="s">
        <v>806</v>
      </c>
      <c r="C1" s="379"/>
      <c r="D1" s="379"/>
      <c r="E1" s="379"/>
      <c r="F1" s="379"/>
    </row>
    <row r="2" spans="1:6" ht="33.75">
      <c r="A2" s="80" t="s">
        <v>285</v>
      </c>
      <c r="B2" s="81" t="s">
        <v>286</v>
      </c>
      <c r="C2" s="80" t="s">
        <v>287</v>
      </c>
      <c r="D2" s="447" t="s">
        <v>288</v>
      </c>
      <c r="E2" s="80" t="s">
        <v>289</v>
      </c>
      <c r="F2" s="80" t="s">
        <v>290</v>
      </c>
    </row>
    <row r="3" spans="1:6">
      <c r="A3" s="82"/>
      <c r="B3" s="83"/>
      <c r="C3" s="82"/>
      <c r="D3" s="448"/>
      <c r="E3" s="437"/>
      <c r="F3" s="437"/>
    </row>
    <row r="4" spans="1:6">
      <c r="A4" s="82"/>
      <c r="B4" s="84"/>
      <c r="C4" s="82"/>
      <c r="D4" s="448"/>
      <c r="E4" s="437"/>
      <c r="F4" s="437"/>
    </row>
    <row r="5" spans="1:6">
      <c r="A5" s="82"/>
      <c r="B5" s="84"/>
      <c r="C5" s="82"/>
      <c r="D5" s="448"/>
      <c r="E5" s="437"/>
      <c r="F5" s="437"/>
    </row>
    <row r="6" spans="1:6">
      <c r="A6" s="85" t="s">
        <v>296</v>
      </c>
      <c r="B6" s="85" t="s">
        <v>297</v>
      </c>
      <c r="C6" s="86"/>
      <c r="D6" s="108"/>
      <c r="E6" s="87"/>
      <c r="F6" s="96"/>
    </row>
    <row r="7" spans="1:6">
      <c r="A7" s="84"/>
      <c r="B7" s="90"/>
      <c r="C7" s="86"/>
      <c r="D7" s="108"/>
      <c r="E7" s="87"/>
      <c r="F7" s="96"/>
    </row>
    <row r="8" spans="1:6">
      <c r="A8" s="84"/>
      <c r="B8" s="91" t="s">
        <v>298</v>
      </c>
      <c r="C8" s="86"/>
      <c r="D8" s="108"/>
      <c r="E8" s="87"/>
      <c r="F8" s="96"/>
    </row>
    <row r="9" spans="1:6" ht="89.25">
      <c r="A9" s="84"/>
      <c r="B9" s="84" t="s">
        <v>299</v>
      </c>
      <c r="C9" s="86"/>
      <c r="D9" s="108"/>
      <c r="E9" s="87"/>
      <c r="F9" s="96"/>
    </row>
    <row r="10" spans="1:6">
      <c r="A10" s="84"/>
      <c r="B10" s="90"/>
      <c r="C10" s="86"/>
      <c r="D10" s="108"/>
      <c r="E10" s="87"/>
      <c r="F10" s="96"/>
    </row>
    <row r="11" spans="1:6" ht="63.75">
      <c r="A11" s="84" t="s">
        <v>300</v>
      </c>
      <c r="B11" s="92" t="s">
        <v>862</v>
      </c>
      <c r="C11" s="93"/>
      <c r="D11" s="108"/>
      <c r="E11" s="87"/>
      <c r="F11" s="108"/>
    </row>
    <row r="12" spans="1:6" ht="25.5">
      <c r="A12" s="84"/>
      <c r="B12" s="192" t="s">
        <v>909</v>
      </c>
      <c r="C12" s="86" t="s">
        <v>303</v>
      </c>
      <c r="D12" s="96">
        <v>219</v>
      </c>
      <c r="E12" s="96"/>
      <c r="F12" s="96">
        <f>D12*E12</f>
        <v>0</v>
      </c>
    </row>
    <row r="13" spans="1:6" ht="14.25">
      <c r="A13" s="78"/>
      <c r="B13" s="192" t="s">
        <v>910</v>
      </c>
      <c r="C13" s="86" t="s">
        <v>303</v>
      </c>
      <c r="D13" s="96">
        <v>592</v>
      </c>
      <c r="E13" s="96"/>
      <c r="F13" s="96">
        <f>D13*E13</f>
        <v>0</v>
      </c>
    </row>
    <row r="14" spans="1:6">
      <c r="A14" s="78"/>
      <c r="B14" s="192"/>
      <c r="C14" s="86"/>
      <c r="D14" s="96"/>
      <c r="E14" s="96"/>
      <c r="F14" s="96"/>
    </row>
    <row r="15" spans="1:6" ht="38.25">
      <c r="A15" s="78" t="s">
        <v>304</v>
      </c>
      <c r="B15" s="192" t="s">
        <v>901</v>
      </c>
      <c r="C15" s="86"/>
      <c r="D15" s="96"/>
      <c r="E15" s="96"/>
      <c r="F15" s="96"/>
    </row>
    <row r="16" spans="1:6" ht="14.25">
      <c r="A16" s="78"/>
      <c r="B16" s="192" t="s">
        <v>902</v>
      </c>
      <c r="C16" s="86" t="s">
        <v>303</v>
      </c>
      <c r="D16" s="96">
        <v>455</v>
      </c>
      <c r="E16" s="96"/>
      <c r="F16" s="96">
        <f>D16*E16</f>
        <v>0</v>
      </c>
    </row>
    <row r="17" spans="1:6">
      <c r="A17" s="78"/>
      <c r="B17" s="192"/>
      <c r="C17" s="86"/>
      <c r="D17" s="96"/>
      <c r="E17" s="96"/>
      <c r="F17" s="96"/>
    </row>
    <row r="18" spans="1:6" ht="76.5">
      <c r="A18" s="78" t="s">
        <v>309</v>
      </c>
      <c r="B18" s="192" t="s">
        <v>903</v>
      </c>
      <c r="C18" s="86"/>
      <c r="D18" s="96"/>
      <c r="E18" s="96"/>
      <c r="F18" s="96"/>
    </row>
    <row r="19" spans="1:6" ht="14.25">
      <c r="A19" s="78"/>
      <c r="B19" s="192" t="s">
        <v>902</v>
      </c>
      <c r="C19" s="86" t="s">
        <v>303</v>
      </c>
      <c r="D19" s="96">
        <v>455</v>
      </c>
      <c r="E19" s="96"/>
      <c r="F19" s="96">
        <f>D19*E19</f>
        <v>0</v>
      </c>
    </row>
    <row r="20" spans="1:6">
      <c r="A20" s="78"/>
      <c r="B20" s="95"/>
      <c r="C20" s="86"/>
      <c r="D20" s="96"/>
      <c r="E20" s="96"/>
      <c r="F20" s="96"/>
    </row>
    <row r="21" spans="1:6" ht="38.25">
      <c r="A21" s="84" t="s">
        <v>339</v>
      </c>
      <c r="B21" s="92" t="s">
        <v>808</v>
      </c>
      <c r="C21" s="93"/>
      <c r="D21" s="108"/>
      <c r="E21" s="87"/>
      <c r="F21" s="108"/>
    </row>
    <row r="22" spans="1:6" ht="14.25">
      <c r="A22" s="84"/>
      <c r="B22" s="192" t="s">
        <v>908</v>
      </c>
      <c r="C22" s="86" t="s">
        <v>303</v>
      </c>
      <c r="D22" s="96">
        <v>237</v>
      </c>
      <c r="E22" s="96"/>
      <c r="F22" s="96">
        <f>D22*E22</f>
        <v>0</v>
      </c>
    </row>
    <row r="23" spans="1:6">
      <c r="A23" s="78"/>
      <c r="B23" s="95"/>
      <c r="C23" s="97"/>
      <c r="D23" s="449"/>
      <c r="E23" s="99"/>
      <c r="F23" s="99"/>
    </row>
    <row r="24" spans="1:6" ht="25.5">
      <c r="A24" s="78" t="s">
        <v>342</v>
      </c>
      <c r="B24" s="92" t="s">
        <v>807</v>
      </c>
      <c r="C24" s="97"/>
      <c r="D24" s="449"/>
      <c r="E24" s="99"/>
      <c r="F24" s="99"/>
    </row>
    <row r="25" spans="1:6" ht="14.25">
      <c r="A25" s="78"/>
      <c r="B25" s="194" t="s">
        <v>833</v>
      </c>
      <c r="C25" s="97" t="s">
        <v>3</v>
      </c>
      <c r="D25" s="442">
        <v>21</v>
      </c>
      <c r="E25" s="96"/>
      <c r="F25" s="106">
        <f>D25*E25</f>
        <v>0</v>
      </c>
    </row>
    <row r="26" spans="1:6" ht="14.25">
      <c r="A26" s="78"/>
      <c r="B26" s="194" t="s">
        <v>834</v>
      </c>
      <c r="C26" s="97" t="s">
        <v>3</v>
      </c>
      <c r="D26" s="442">
        <v>27</v>
      </c>
      <c r="E26" s="96"/>
      <c r="F26" s="96">
        <f>D26*E26</f>
        <v>0</v>
      </c>
    </row>
    <row r="27" spans="1:6" ht="14.25">
      <c r="A27" s="78"/>
      <c r="B27" s="194" t="s">
        <v>907</v>
      </c>
      <c r="C27" s="97" t="s">
        <v>3</v>
      </c>
      <c r="D27" s="442">
        <v>12</v>
      </c>
      <c r="E27" s="96"/>
      <c r="F27" s="96">
        <f>D27*E27</f>
        <v>0</v>
      </c>
    </row>
    <row r="28" spans="1:6">
      <c r="B28" s="104"/>
      <c r="C28" s="97"/>
      <c r="D28" s="449"/>
      <c r="E28" s="99"/>
      <c r="F28" s="99"/>
    </row>
    <row r="29" spans="1:6" ht="63.75">
      <c r="A29" s="78" t="s">
        <v>318</v>
      </c>
      <c r="B29" s="107" t="s">
        <v>830</v>
      </c>
      <c r="C29" s="97"/>
      <c r="D29" s="449"/>
      <c r="E29" s="105"/>
      <c r="F29" s="99"/>
    </row>
    <row r="30" spans="1:6">
      <c r="A30" s="78"/>
      <c r="B30" s="107" t="s">
        <v>319</v>
      </c>
      <c r="C30" s="97" t="s">
        <v>3</v>
      </c>
      <c r="D30" s="442">
        <v>68</v>
      </c>
      <c r="E30" s="96"/>
      <c r="F30" s="96">
        <f>D30*E30</f>
        <v>0</v>
      </c>
    </row>
    <row r="31" spans="1:6">
      <c r="A31" s="78"/>
      <c r="B31" s="107"/>
      <c r="C31" s="97"/>
      <c r="D31" s="442"/>
      <c r="E31" s="96"/>
      <c r="F31" s="96"/>
    </row>
    <row r="32" spans="1:6" ht="63.75">
      <c r="A32" s="78" t="s">
        <v>320</v>
      </c>
      <c r="B32" s="107" t="s">
        <v>911</v>
      </c>
      <c r="C32" s="97"/>
      <c r="D32" s="449"/>
      <c r="E32" s="105"/>
      <c r="F32" s="99"/>
    </row>
    <row r="33" spans="1:6">
      <c r="A33" s="78"/>
      <c r="B33" s="107" t="s">
        <v>319</v>
      </c>
      <c r="C33" s="97" t="s">
        <v>3</v>
      </c>
      <c r="D33" s="442">
        <v>4</v>
      </c>
      <c r="E33" s="96"/>
      <c r="F33" s="96">
        <f>D33*E33</f>
        <v>0</v>
      </c>
    </row>
    <row r="34" spans="1:6">
      <c r="A34" s="78"/>
      <c r="B34" s="101"/>
      <c r="C34" s="97"/>
      <c r="D34" s="442"/>
      <c r="E34" s="96"/>
      <c r="F34" s="96"/>
    </row>
    <row r="35" spans="1:6" ht="76.5">
      <c r="A35" s="78" t="s">
        <v>912</v>
      </c>
      <c r="B35" s="92" t="s">
        <v>809</v>
      </c>
      <c r="C35" s="97"/>
      <c r="D35" s="442"/>
      <c r="E35" s="96"/>
      <c r="F35" s="96"/>
    </row>
    <row r="36" spans="1:6">
      <c r="A36" s="78"/>
      <c r="B36" s="192" t="s">
        <v>904</v>
      </c>
      <c r="C36" s="97" t="s">
        <v>3</v>
      </c>
      <c r="D36" s="442">
        <v>23</v>
      </c>
      <c r="E36" s="96"/>
      <c r="F36" s="96">
        <f>D36*E36</f>
        <v>0</v>
      </c>
    </row>
    <row r="37" spans="1:6">
      <c r="A37" s="78"/>
      <c r="B37" s="192" t="s">
        <v>905</v>
      </c>
      <c r="C37" s="97" t="s">
        <v>3</v>
      </c>
      <c r="D37" s="442">
        <v>23</v>
      </c>
      <c r="E37" s="96"/>
      <c r="F37" s="96">
        <f>D37*E37</f>
        <v>0</v>
      </c>
    </row>
    <row r="38" spans="1:6">
      <c r="A38" s="78"/>
      <c r="B38" s="192" t="s">
        <v>906</v>
      </c>
      <c r="C38" s="97" t="s">
        <v>3</v>
      </c>
      <c r="D38" s="442">
        <v>7</v>
      </c>
      <c r="E38" s="96"/>
      <c r="F38" s="96">
        <f>D38*E38</f>
        <v>0</v>
      </c>
    </row>
    <row r="39" spans="1:6">
      <c r="A39" s="78"/>
      <c r="B39" s="192"/>
      <c r="C39" s="97"/>
      <c r="D39" s="442"/>
      <c r="E39" s="96"/>
      <c r="F39" s="96"/>
    </row>
    <row r="40" spans="1:6" ht="38.25">
      <c r="A40" s="78" t="s">
        <v>913</v>
      </c>
      <c r="B40" s="92" t="s">
        <v>861</v>
      </c>
      <c r="C40" s="97"/>
      <c r="D40" s="442"/>
      <c r="E40" s="96"/>
      <c r="F40" s="96"/>
    </row>
    <row r="41" spans="1:6">
      <c r="A41" s="78"/>
      <c r="B41" s="192" t="s">
        <v>917</v>
      </c>
      <c r="C41" s="97" t="s">
        <v>3</v>
      </c>
      <c r="D41" s="442">
        <v>105</v>
      </c>
      <c r="E41" s="96"/>
      <c r="F41" s="96">
        <f>D41*E41</f>
        <v>0</v>
      </c>
    </row>
    <row r="42" spans="1:6">
      <c r="A42" s="78"/>
      <c r="B42" s="101"/>
      <c r="C42" s="97"/>
      <c r="D42" s="442"/>
      <c r="E42" s="96"/>
      <c r="F42" s="96"/>
    </row>
    <row r="43" spans="1:6" ht="38.25">
      <c r="A43" s="78" t="s">
        <v>914</v>
      </c>
      <c r="B43" s="92" t="s">
        <v>810</v>
      </c>
      <c r="C43" s="97"/>
      <c r="D43" s="442"/>
      <c r="E43" s="96"/>
      <c r="F43" s="96"/>
    </row>
    <row r="44" spans="1:6" ht="14.25">
      <c r="A44" s="78"/>
      <c r="B44" s="192" t="s">
        <v>915</v>
      </c>
      <c r="C44" s="86" t="s">
        <v>303</v>
      </c>
      <c r="D44" s="96">
        <v>1591</v>
      </c>
      <c r="E44" s="96"/>
      <c r="F44" s="96">
        <f>D44*E44</f>
        <v>0</v>
      </c>
    </row>
    <row r="45" spans="1:6" ht="14.25">
      <c r="A45" s="78"/>
      <c r="B45" s="192" t="s">
        <v>916</v>
      </c>
      <c r="C45" s="86" t="s">
        <v>303</v>
      </c>
      <c r="D45" s="96">
        <v>1095</v>
      </c>
      <c r="E45" s="96"/>
      <c r="F45" s="96">
        <f>D45*E45</f>
        <v>0</v>
      </c>
    </row>
    <row r="46" spans="1:6">
      <c r="A46" s="78"/>
      <c r="B46" s="107"/>
      <c r="C46" s="97"/>
      <c r="D46" s="442"/>
      <c r="E46" s="96"/>
      <c r="F46" s="96"/>
    </row>
    <row r="47" spans="1:6" ht="25.5">
      <c r="A47" s="84" t="s">
        <v>321</v>
      </c>
      <c r="B47" s="92" t="s">
        <v>828</v>
      </c>
      <c r="C47" s="93"/>
      <c r="D47" s="108"/>
      <c r="E47" s="87"/>
      <c r="F47" s="108"/>
    </row>
    <row r="48" spans="1:6">
      <c r="A48" s="84"/>
      <c r="B48" s="193" t="s">
        <v>829</v>
      </c>
      <c r="C48" s="86" t="s">
        <v>19</v>
      </c>
      <c r="D48" s="96">
        <v>180</v>
      </c>
      <c r="E48" s="96"/>
      <c r="F48" s="96">
        <f>D48*E48</f>
        <v>0</v>
      </c>
    </row>
    <row r="49" spans="1:6">
      <c r="A49" s="78"/>
      <c r="B49" s="107"/>
      <c r="C49" s="97"/>
      <c r="D49" s="442"/>
      <c r="E49" s="96"/>
      <c r="F49" s="96"/>
    </row>
    <row r="50" spans="1:6">
      <c r="A50" s="109"/>
      <c r="B50" s="110" t="s">
        <v>322</v>
      </c>
      <c r="C50" s="111"/>
      <c r="D50" s="450"/>
      <c r="E50" s="113"/>
      <c r="F50" s="438">
        <f>SUM(F13:F49)</f>
        <v>0</v>
      </c>
    </row>
    <row r="51" spans="1:6">
      <c r="A51" s="78"/>
      <c r="B51" s="84"/>
      <c r="C51" s="86"/>
      <c r="D51" s="442"/>
      <c r="E51" s="108"/>
      <c r="F51" s="96"/>
    </row>
    <row r="52" spans="1:6">
      <c r="A52" s="78"/>
      <c r="B52" s="84"/>
      <c r="C52" s="86"/>
      <c r="D52" s="442"/>
      <c r="E52" s="108"/>
      <c r="F52" s="96"/>
    </row>
    <row r="53" spans="1:6">
      <c r="A53" s="85" t="s">
        <v>323</v>
      </c>
      <c r="B53" s="85" t="s">
        <v>324</v>
      </c>
      <c r="C53" s="86"/>
      <c r="D53" s="449"/>
      <c r="E53" s="115"/>
      <c r="F53" s="99"/>
    </row>
    <row r="54" spans="1:6">
      <c r="A54" s="85"/>
      <c r="B54" s="85"/>
      <c r="C54" s="86"/>
      <c r="D54" s="449"/>
      <c r="E54" s="115"/>
      <c r="F54" s="99"/>
    </row>
    <row r="55" spans="1:6" ht="51">
      <c r="A55" s="116" t="s">
        <v>300</v>
      </c>
      <c r="B55" s="117" t="s">
        <v>919</v>
      </c>
      <c r="C55" s="86"/>
      <c r="D55" s="449"/>
      <c r="E55" s="115"/>
      <c r="F55" s="99"/>
    </row>
    <row r="56" spans="1:6" ht="63.75">
      <c r="A56" s="116"/>
      <c r="B56" s="117" t="s">
        <v>920</v>
      </c>
      <c r="C56" s="86"/>
      <c r="D56" s="449"/>
      <c r="E56" s="115"/>
      <c r="F56" s="99"/>
    </row>
    <row r="57" spans="1:6" ht="63.75">
      <c r="A57" s="116"/>
      <c r="B57" s="117" t="s">
        <v>921</v>
      </c>
      <c r="C57" s="86"/>
      <c r="D57" s="449"/>
      <c r="E57" s="115"/>
      <c r="F57" s="99"/>
    </row>
    <row r="58" spans="1:6" ht="14.25">
      <c r="A58" s="118"/>
      <c r="B58" s="191" t="s">
        <v>811</v>
      </c>
      <c r="C58" s="86" t="s">
        <v>303</v>
      </c>
      <c r="D58" s="96">
        <v>330</v>
      </c>
      <c r="E58" s="96"/>
      <c r="F58" s="96">
        <f>D58*E58</f>
        <v>0</v>
      </c>
    </row>
    <row r="59" spans="1:6">
      <c r="A59" s="85"/>
      <c r="B59" s="85"/>
      <c r="C59" s="86"/>
      <c r="D59" s="449"/>
      <c r="E59" s="115"/>
      <c r="F59" s="99"/>
    </row>
    <row r="60" spans="1:6" ht="51">
      <c r="A60" s="116" t="s">
        <v>304</v>
      </c>
      <c r="B60" s="117" t="s">
        <v>922</v>
      </c>
      <c r="C60" s="86"/>
      <c r="D60" s="449"/>
      <c r="E60" s="115"/>
      <c r="F60" s="99"/>
    </row>
    <row r="61" spans="1:6" ht="63.75">
      <c r="A61" s="116"/>
      <c r="B61" s="117" t="s">
        <v>920</v>
      </c>
      <c r="C61" s="86"/>
      <c r="D61" s="449"/>
      <c r="E61" s="115"/>
      <c r="F61" s="99"/>
    </row>
    <row r="62" spans="1:6" ht="63.75">
      <c r="A62" s="116"/>
      <c r="B62" s="117" t="s">
        <v>921</v>
      </c>
      <c r="C62" s="86"/>
      <c r="D62" s="449"/>
      <c r="E62" s="115"/>
      <c r="F62" s="99"/>
    </row>
    <row r="63" spans="1:6" ht="14.25">
      <c r="A63" s="118"/>
      <c r="B63" s="191" t="s">
        <v>811</v>
      </c>
      <c r="C63" s="86" t="s">
        <v>303</v>
      </c>
      <c r="D63" s="96">
        <v>128</v>
      </c>
      <c r="E63" s="96"/>
      <c r="F63" s="96">
        <f>D63*E63</f>
        <v>0</v>
      </c>
    </row>
    <row r="64" spans="1:6">
      <c r="A64" s="85"/>
      <c r="B64" s="85"/>
      <c r="C64" s="86"/>
      <c r="D64" s="449"/>
      <c r="E64" s="115"/>
      <c r="F64" s="99"/>
    </row>
    <row r="65" spans="1:6" ht="51">
      <c r="A65" s="116" t="s">
        <v>309</v>
      </c>
      <c r="B65" s="117" t="s">
        <v>918</v>
      </c>
      <c r="C65" s="86"/>
      <c r="D65" s="449"/>
      <c r="E65" s="115"/>
      <c r="F65" s="99"/>
    </row>
    <row r="66" spans="1:6" ht="51">
      <c r="A66" s="116"/>
      <c r="B66" s="117" t="s">
        <v>827</v>
      </c>
      <c r="C66" s="86"/>
      <c r="D66" s="449"/>
      <c r="E66" s="115"/>
      <c r="F66" s="99"/>
    </row>
    <row r="67" spans="1:6" ht="14.25">
      <c r="A67" s="118"/>
      <c r="B67" s="191" t="s">
        <v>811</v>
      </c>
      <c r="C67" s="86" t="s">
        <v>303</v>
      </c>
      <c r="D67" s="96">
        <v>262</v>
      </c>
      <c r="E67" s="96"/>
      <c r="F67" s="96">
        <f>D67*E67</f>
        <v>0</v>
      </c>
    </row>
    <row r="68" spans="1:6">
      <c r="A68" s="118"/>
      <c r="B68" s="117"/>
      <c r="C68" s="86"/>
      <c r="D68" s="96"/>
      <c r="E68" s="96"/>
      <c r="F68" s="96"/>
    </row>
    <row r="69" spans="1:6" ht="204">
      <c r="A69" s="116" t="s">
        <v>339</v>
      </c>
      <c r="B69" s="117" t="s">
        <v>924</v>
      </c>
      <c r="C69" s="86"/>
      <c r="D69" s="449"/>
      <c r="E69" s="115"/>
      <c r="F69" s="99"/>
    </row>
    <row r="70" spans="1:6" ht="14.25">
      <c r="A70" s="118"/>
      <c r="B70" s="191" t="s">
        <v>825</v>
      </c>
      <c r="C70" s="86" t="s">
        <v>303</v>
      </c>
      <c r="D70" s="96">
        <v>91</v>
      </c>
      <c r="E70" s="96"/>
      <c r="F70" s="96">
        <f>D70*E70</f>
        <v>0</v>
      </c>
    </row>
    <row r="71" spans="1:6">
      <c r="A71" s="118"/>
      <c r="B71" s="117"/>
      <c r="C71" s="86"/>
      <c r="D71" s="96"/>
      <c r="E71" s="96"/>
      <c r="F71" s="96"/>
    </row>
    <row r="72" spans="1:6" ht="140.25">
      <c r="A72" s="116" t="s">
        <v>315</v>
      </c>
      <c r="B72" s="117" t="s">
        <v>812</v>
      </c>
      <c r="C72" s="86"/>
      <c r="D72" s="96"/>
      <c r="E72" s="96"/>
      <c r="F72" s="96"/>
    </row>
    <row r="73" spans="1:6" ht="14.25">
      <c r="A73" s="118"/>
      <c r="B73" s="191" t="s">
        <v>923</v>
      </c>
      <c r="C73" s="86" t="s">
        <v>303</v>
      </c>
      <c r="D73" s="96">
        <v>310</v>
      </c>
      <c r="E73" s="96"/>
      <c r="F73" s="96">
        <f>D73*E73</f>
        <v>0</v>
      </c>
    </row>
    <row r="74" spans="1:6">
      <c r="A74" s="118"/>
      <c r="B74" s="191"/>
      <c r="C74" s="86"/>
      <c r="D74" s="96"/>
      <c r="E74" s="96"/>
      <c r="F74" s="96"/>
    </row>
    <row r="75" spans="1:6" ht="51">
      <c r="A75" s="116" t="s">
        <v>318</v>
      </c>
      <c r="B75" s="117" t="s">
        <v>826</v>
      </c>
      <c r="C75" s="86"/>
      <c r="D75" s="96"/>
      <c r="E75" s="96"/>
      <c r="F75" s="96"/>
    </row>
    <row r="76" spans="1:6" ht="14.25">
      <c r="A76" s="118"/>
      <c r="B76" s="191" t="s">
        <v>923</v>
      </c>
      <c r="C76" s="86" t="s">
        <v>303</v>
      </c>
      <c r="D76" s="96">
        <v>2686</v>
      </c>
      <c r="E76" s="96"/>
      <c r="F76" s="96">
        <f>D76*E76</f>
        <v>0</v>
      </c>
    </row>
    <row r="77" spans="1:6">
      <c r="A77" s="118"/>
      <c r="B77" s="191"/>
      <c r="C77" s="86"/>
      <c r="D77" s="96"/>
      <c r="E77" s="96"/>
      <c r="F77" s="96"/>
    </row>
    <row r="78" spans="1:6">
      <c r="A78" s="119"/>
      <c r="B78" s="110" t="s">
        <v>327</v>
      </c>
      <c r="C78" s="111"/>
      <c r="D78" s="113"/>
      <c r="E78" s="120"/>
      <c r="F78" s="439">
        <f>SUM(F65:F77)</f>
        <v>0</v>
      </c>
    </row>
    <row r="79" spans="1:6">
      <c r="A79" s="78"/>
      <c r="B79" s="84"/>
      <c r="C79" s="86"/>
      <c r="D79" s="442"/>
      <c r="E79" s="108"/>
      <c r="F79" s="96"/>
    </row>
    <row r="80" spans="1:6">
      <c r="A80" s="78"/>
      <c r="B80" s="84"/>
      <c r="C80" s="86"/>
      <c r="D80" s="442"/>
      <c r="E80" s="108"/>
      <c r="F80" s="96"/>
    </row>
    <row r="81" spans="1:6">
      <c r="A81" s="85" t="s">
        <v>328</v>
      </c>
      <c r="B81" s="85" t="s">
        <v>816</v>
      </c>
      <c r="C81" s="86"/>
      <c r="D81" s="449"/>
      <c r="E81" s="115"/>
      <c r="F81" s="99"/>
    </row>
    <row r="82" spans="1:6">
      <c r="A82" s="85"/>
      <c r="B82" s="85"/>
      <c r="C82" s="86"/>
      <c r="D82" s="449"/>
      <c r="E82" s="115"/>
      <c r="F82" s="99"/>
    </row>
    <row r="83" spans="1:6" ht="191.25">
      <c r="A83" s="116" t="s">
        <v>300</v>
      </c>
      <c r="B83" s="117" t="s">
        <v>863</v>
      </c>
      <c r="C83" s="86"/>
      <c r="D83" s="449"/>
      <c r="E83" s="115"/>
      <c r="F83" s="99"/>
    </row>
    <row r="84" spans="1:6" ht="14.25">
      <c r="A84" s="118"/>
      <c r="B84" s="192" t="s">
        <v>835</v>
      </c>
      <c r="C84" s="86" t="s">
        <v>303</v>
      </c>
      <c r="D84" s="96">
        <v>240</v>
      </c>
      <c r="E84" s="96"/>
      <c r="F84" s="96">
        <f>D84*E84</f>
        <v>0</v>
      </c>
    </row>
    <row r="85" spans="1:6">
      <c r="A85" s="85"/>
      <c r="B85" s="192" t="s">
        <v>836</v>
      </c>
      <c r="C85" s="86" t="s">
        <v>19</v>
      </c>
      <c r="D85" s="96">
        <v>160</v>
      </c>
      <c r="E85" s="96"/>
      <c r="F85" s="96">
        <f>D85*E85</f>
        <v>0</v>
      </c>
    </row>
    <row r="86" spans="1:6">
      <c r="A86" s="85"/>
      <c r="B86" s="190"/>
      <c r="C86" s="86"/>
      <c r="D86" s="96"/>
      <c r="E86" s="96"/>
      <c r="F86" s="96"/>
    </row>
    <row r="87" spans="1:6" ht="140.25">
      <c r="A87" s="116" t="s">
        <v>304</v>
      </c>
      <c r="B87" s="117" t="s">
        <v>874</v>
      </c>
      <c r="C87" s="86"/>
      <c r="D87" s="449"/>
      <c r="E87" s="115"/>
      <c r="F87" s="99"/>
    </row>
    <row r="88" spans="1:6" ht="14.25">
      <c r="A88" s="118"/>
      <c r="B88" s="192" t="s">
        <v>820</v>
      </c>
      <c r="C88" s="86" t="s">
        <v>303</v>
      </c>
      <c r="D88" s="96">
        <v>260</v>
      </c>
      <c r="E88" s="96"/>
      <c r="F88" s="96">
        <f>D88*E88</f>
        <v>0</v>
      </c>
    </row>
    <row r="89" spans="1:6">
      <c r="A89" s="85"/>
      <c r="B89" s="190"/>
      <c r="C89" s="86"/>
      <c r="D89" s="96"/>
      <c r="E89" s="96"/>
      <c r="F89" s="96"/>
    </row>
    <row r="90" spans="1:6" ht="127.5">
      <c r="A90" s="116" t="s">
        <v>309</v>
      </c>
      <c r="B90" s="117" t="s">
        <v>822</v>
      </c>
      <c r="C90" s="86"/>
      <c r="D90" s="449"/>
      <c r="E90" s="115"/>
      <c r="F90" s="99"/>
    </row>
    <row r="91" spans="1:6" ht="14.25">
      <c r="A91" s="118"/>
      <c r="B91" s="192" t="s">
        <v>821</v>
      </c>
      <c r="C91" s="86" t="s">
        <v>303</v>
      </c>
      <c r="D91" s="96">
        <v>8</v>
      </c>
      <c r="E91" s="96"/>
      <c r="F91" s="96">
        <f>D91*E91</f>
        <v>0</v>
      </c>
    </row>
    <row r="92" spans="1:6">
      <c r="A92" s="107"/>
      <c r="B92" s="123"/>
      <c r="C92" s="86"/>
      <c r="D92" s="449"/>
      <c r="E92" s="115"/>
      <c r="F92" s="99"/>
    </row>
    <row r="93" spans="1:6">
      <c r="A93" s="119"/>
      <c r="B93" s="110" t="s">
        <v>817</v>
      </c>
      <c r="C93" s="111"/>
      <c r="D93" s="113"/>
      <c r="E93" s="120"/>
      <c r="F93" s="439">
        <f>SUM(F84:F92)</f>
        <v>0</v>
      </c>
    </row>
    <row r="94" spans="1:6">
      <c r="A94" s="84"/>
      <c r="B94" s="84"/>
      <c r="C94" s="86"/>
      <c r="D94" s="108"/>
      <c r="E94" s="87"/>
      <c r="F94" s="440"/>
    </row>
    <row r="95" spans="1:6">
      <c r="A95" s="84"/>
      <c r="B95" s="90"/>
      <c r="C95" s="86"/>
      <c r="D95" s="108"/>
      <c r="E95" s="87"/>
      <c r="F95" s="96"/>
    </row>
    <row r="96" spans="1:6">
      <c r="A96" s="85" t="s">
        <v>366</v>
      </c>
      <c r="B96" s="85" t="s">
        <v>818</v>
      </c>
      <c r="C96" s="86"/>
      <c r="D96" s="449"/>
      <c r="E96" s="115"/>
      <c r="F96" s="99"/>
    </row>
    <row r="97" spans="1:6">
      <c r="A97" s="85"/>
      <c r="B97" s="85"/>
      <c r="C97" s="86"/>
      <c r="D97" s="449"/>
      <c r="E97" s="115"/>
      <c r="F97" s="99"/>
    </row>
    <row r="98" spans="1:6" ht="127.5">
      <c r="A98" s="116" t="s">
        <v>300</v>
      </c>
      <c r="B98" s="117" t="s">
        <v>929</v>
      </c>
      <c r="C98" s="86"/>
      <c r="D98" s="449"/>
      <c r="E98" s="115"/>
      <c r="F98" s="99"/>
    </row>
    <row r="99" spans="1:6" ht="14.25">
      <c r="A99" s="85"/>
      <c r="B99" s="192" t="s">
        <v>928</v>
      </c>
      <c r="C99" s="86" t="s">
        <v>303</v>
      </c>
      <c r="D99" s="96">
        <v>458</v>
      </c>
      <c r="E99" s="96"/>
      <c r="F99" s="96">
        <f>D99*E99</f>
        <v>0</v>
      </c>
    </row>
    <row r="100" spans="1:6">
      <c r="A100" s="85"/>
      <c r="B100" s="85"/>
      <c r="C100" s="86"/>
      <c r="D100" s="449"/>
      <c r="E100" s="115"/>
      <c r="F100" s="99"/>
    </row>
    <row r="101" spans="1:6" ht="102">
      <c r="A101" s="116" t="s">
        <v>304</v>
      </c>
      <c r="B101" s="117" t="s">
        <v>930</v>
      </c>
      <c r="C101" s="86"/>
      <c r="D101" s="449"/>
      <c r="E101" s="115"/>
      <c r="F101" s="99"/>
    </row>
    <row r="102" spans="1:6" ht="14.25">
      <c r="A102" s="116"/>
      <c r="B102" s="192" t="s">
        <v>931</v>
      </c>
      <c r="C102" s="86" t="s">
        <v>303</v>
      </c>
      <c r="D102" s="96">
        <v>458</v>
      </c>
      <c r="E102" s="96"/>
      <c r="F102" s="96">
        <f>D102*E102</f>
        <v>0</v>
      </c>
    </row>
    <row r="103" spans="1:6" ht="14.25">
      <c r="A103" s="85"/>
      <c r="B103" s="192" t="s">
        <v>932</v>
      </c>
      <c r="C103" s="86" t="s">
        <v>303</v>
      </c>
      <c r="D103" s="96">
        <v>458</v>
      </c>
      <c r="E103" s="96"/>
      <c r="F103" s="96">
        <f>D103*E103</f>
        <v>0</v>
      </c>
    </row>
    <row r="104" spans="1:6">
      <c r="A104" s="85"/>
      <c r="B104" s="85"/>
      <c r="C104" s="86"/>
      <c r="D104" s="449"/>
      <c r="E104" s="115"/>
      <c r="F104" s="99"/>
    </row>
    <row r="105" spans="1:6" ht="89.25">
      <c r="A105" s="116" t="s">
        <v>309</v>
      </c>
      <c r="B105" s="117" t="s">
        <v>864</v>
      </c>
      <c r="C105" s="86"/>
      <c r="D105" s="449"/>
      <c r="E105" s="115"/>
      <c r="F105" s="99"/>
    </row>
    <row r="106" spans="1:6" ht="127.5">
      <c r="A106" s="85"/>
      <c r="B106" s="117" t="s">
        <v>824</v>
      </c>
      <c r="C106" s="86"/>
      <c r="D106" s="449"/>
      <c r="E106" s="115"/>
      <c r="F106" s="99"/>
    </row>
    <row r="107" spans="1:6" ht="255">
      <c r="A107" s="85"/>
      <c r="B107" s="117" t="s">
        <v>823</v>
      </c>
      <c r="C107" s="86"/>
      <c r="D107" s="449"/>
      <c r="E107" s="115"/>
      <c r="F107" s="99"/>
    </row>
    <row r="108" spans="1:6" ht="14.25">
      <c r="A108" s="85"/>
      <c r="B108" s="192" t="s">
        <v>925</v>
      </c>
      <c r="C108" s="86" t="s">
        <v>303</v>
      </c>
      <c r="D108" s="96">
        <v>650</v>
      </c>
      <c r="E108" s="96"/>
      <c r="F108" s="96">
        <f>D108*E108</f>
        <v>0</v>
      </c>
    </row>
    <row r="109" spans="1:6" ht="14.25">
      <c r="A109" s="85"/>
      <c r="B109" s="192" t="s">
        <v>926</v>
      </c>
      <c r="C109" s="86" t="s">
        <v>303</v>
      </c>
      <c r="D109" s="96">
        <v>271</v>
      </c>
      <c r="E109" s="96"/>
      <c r="F109" s="96">
        <f>D109*E109</f>
        <v>0</v>
      </c>
    </row>
    <row r="110" spans="1:6" ht="25.5">
      <c r="A110" s="85"/>
      <c r="B110" s="192" t="s">
        <v>927</v>
      </c>
      <c r="C110" s="86" t="s">
        <v>303</v>
      </c>
      <c r="D110" s="96">
        <v>35</v>
      </c>
      <c r="E110" s="96"/>
      <c r="F110" s="96">
        <f>D110*E110</f>
        <v>0</v>
      </c>
    </row>
    <row r="111" spans="1:6">
      <c r="A111" s="85"/>
      <c r="B111" s="104"/>
      <c r="C111" s="86"/>
      <c r="D111" s="449"/>
      <c r="E111" s="115"/>
      <c r="F111" s="99"/>
    </row>
    <row r="112" spans="1:6">
      <c r="A112" s="119"/>
      <c r="B112" s="110" t="s">
        <v>819</v>
      </c>
      <c r="C112" s="111"/>
      <c r="D112" s="113"/>
      <c r="E112" s="120"/>
      <c r="F112" s="439">
        <f>SUM(F108:F111)</f>
        <v>0</v>
      </c>
    </row>
    <row r="113" spans="1:6" ht="14.25" customHeight="1">
      <c r="A113" s="133"/>
      <c r="B113" s="134"/>
      <c r="D113" s="449"/>
      <c r="E113" s="115"/>
      <c r="F113" s="99"/>
    </row>
    <row r="114" spans="1:6" ht="74.25" customHeight="1">
      <c r="A114" s="84"/>
      <c r="B114" s="90"/>
      <c r="C114" s="86"/>
      <c r="D114" s="108"/>
      <c r="E114" s="87"/>
      <c r="F114" s="440"/>
    </row>
    <row r="115" spans="1:6">
      <c r="A115" s="85" t="s">
        <v>388</v>
      </c>
      <c r="B115" s="85" t="s">
        <v>814</v>
      </c>
      <c r="C115" s="86"/>
      <c r="D115" s="449"/>
      <c r="E115" s="115"/>
      <c r="F115" s="99"/>
    </row>
    <row r="116" spans="1:6">
      <c r="A116" s="85"/>
      <c r="B116" s="85"/>
      <c r="C116" s="86"/>
      <c r="D116" s="449"/>
      <c r="E116" s="115"/>
      <c r="F116" s="99"/>
    </row>
    <row r="117" spans="1:6" ht="140.25">
      <c r="A117" s="116" t="s">
        <v>300</v>
      </c>
      <c r="B117" s="117" t="s">
        <v>832</v>
      </c>
      <c r="C117" s="86"/>
      <c r="D117" s="449"/>
      <c r="E117" s="115"/>
      <c r="F117" s="99"/>
    </row>
    <row r="118" spans="1:6">
      <c r="A118" s="85"/>
      <c r="B118" s="192" t="s">
        <v>837</v>
      </c>
      <c r="C118" s="97" t="s">
        <v>3</v>
      </c>
      <c r="D118" s="96">
        <v>6</v>
      </c>
      <c r="E118" s="96"/>
      <c r="F118" s="96">
        <f>D118*E118</f>
        <v>0</v>
      </c>
    </row>
    <row r="119" spans="1:6">
      <c r="A119" s="85"/>
      <c r="B119" s="85"/>
      <c r="C119" s="86"/>
      <c r="D119" s="449"/>
      <c r="E119" s="115"/>
      <c r="F119" s="99"/>
    </row>
    <row r="120" spans="1:6" ht="140.25">
      <c r="A120" s="116" t="s">
        <v>304</v>
      </c>
      <c r="B120" s="117" t="s">
        <v>831</v>
      </c>
      <c r="C120" s="86"/>
      <c r="D120" s="449"/>
      <c r="E120" s="115"/>
      <c r="F120" s="99"/>
    </row>
    <row r="121" spans="1:6">
      <c r="A121" s="116"/>
      <c r="B121" s="192" t="s">
        <v>838</v>
      </c>
      <c r="C121" s="97" t="s">
        <v>3</v>
      </c>
      <c r="D121" s="96">
        <v>7</v>
      </c>
      <c r="E121" s="96"/>
      <c r="F121" s="96">
        <f t="shared" ref="F121:F124" si="0">D121*E121</f>
        <v>0</v>
      </c>
    </row>
    <row r="122" spans="1:6">
      <c r="A122" s="116"/>
      <c r="B122" s="192" t="s">
        <v>839</v>
      </c>
      <c r="C122" s="97" t="s">
        <v>3</v>
      </c>
      <c r="D122" s="96">
        <v>2</v>
      </c>
      <c r="E122" s="96"/>
      <c r="F122" s="96">
        <f t="shared" si="0"/>
        <v>0</v>
      </c>
    </row>
    <row r="123" spans="1:6">
      <c r="A123" s="116"/>
      <c r="B123" s="192" t="s">
        <v>840</v>
      </c>
      <c r="C123" s="97" t="s">
        <v>3</v>
      </c>
      <c r="D123" s="96">
        <v>3</v>
      </c>
      <c r="E123" s="96"/>
      <c r="F123" s="96">
        <f t="shared" si="0"/>
        <v>0</v>
      </c>
    </row>
    <row r="124" spans="1:6">
      <c r="A124" s="85"/>
      <c r="B124" s="192" t="s">
        <v>841</v>
      </c>
      <c r="C124" s="97" t="s">
        <v>3</v>
      </c>
      <c r="D124" s="96">
        <v>3</v>
      </c>
      <c r="E124" s="96"/>
      <c r="F124" s="96">
        <f t="shared" si="0"/>
        <v>0</v>
      </c>
    </row>
    <row r="125" spans="1:6">
      <c r="A125" s="85"/>
      <c r="B125" s="192"/>
      <c r="C125" s="97"/>
      <c r="D125" s="96"/>
      <c r="E125" s="96"/>
      <c r="F125" s="96"/>
    </row>
    <row r="126" spans="1:6" ht="127.5">
      <c r="A126" s="116" t="s">
        <v>309</v>
      </c>
      <c r="B126" s="117" t="s">
        <v>842</v>
      </c>
      <c r="C126" s="86"/>
      <c r="D126" s="449"/>
      <c r="E126" s="115"/>
      <c r="F126" s="99"/>
    </row>
    <row r="127" spans="1:6">
      <c r="A127" s="85"/>
      <c r="B127" s="192" t="s">
        <v>865</v>
      </c>
      <c r="C127" s="97" t="s">
        <v>3</v>
      </c>
      <c r="D127" s="96">
        <v>2</v>
      </c>
      <c r="E127" s="96"/>
      <c r="F127" s="96">
        <f t="shared" ref="F127:F128" si="1">D127*E127</f>
        <v>0</v>
      </c>
    </row>
    <row r="128" spans="1:6">
      <c r="A128" s="85"/>
      <c r="B128" s="192" t="s">
        <v>843</v>
      </c>
      <c r="C128" s="97" t="s">
        <v>3</v>
      </c>
      <c r="D128" s="96">
        <v>1</v>
      </c>
      <c r="E128" s="96"/>
      <c r="F128" s="96">
        <f t="shared" si="1"/>
        <v>0</v>
      </c>
    </row>
    <row r="129" spans="1:6">
      <c r="A129" s="85"/>
      <c r="B129" s="192"/>
      <c r="C129" s="97"/>
      <c r="D129" s="96"/>
      <c r="E129" s="96"/>
      <c r="F129" s="96"/>
    </row>
    <row r="130" spans="1:6" ht="165.75">
      <c r="A130" s="116" t="s">
        <v>339</v>
      </c>
      <c r="B130" s="117" t="s">
        <v>844</v>
      </c>
      <c r="C130" s="97"/>
      <c r="D130" s="96"/>
      <c r="E130" s="96"/>
      <c r="F130" s="96"/>
    </row>
    <row r="131" spans="1:6">
      <c r="A131" s="85"/>
      <c r="B131" s="192" t="s">
        <v>845</v>
      </c>
      <c r="C131" s="97" t="s">
        <v>3</v>
      </c>
      <c r="D131" s="96">
        <v>6</v>
      </c>
      <c r="E131" s="96"/>
      <c r="F131" s="96">
        <f t="shared" ref="F131" si="2">D131*E131</f>
        <v>0</v>
      </c>
    </row>
    <row r="132" spans="1:6">
      <c r="A132" s="85"/>
      <c r="B132" s="192"/>
      <c r="C132" s="97"/>
      <c r="D132" s="96"/>
      <c r="E132" s="96"/>
      <c r="F132" s="96"/>
    </row>
    <row r="133" spans="1:6">
      <c r="A133" s="85"/>
      <c r="B133" s="85"/>
      <c r="C133" s="86"/>
      <c r="D133" s="449"/>
      <c r="E133" s="115"/>
      <c r="F133" s="99"/>
    </row>
    <row r="134" spans="1:6" ht="102">
      <c r="A134" s="116" t="s">
        <v>342</v>
      </c>
      <c r="B134" s="117" t="s">
        <v>846</v>
      </c>
      <c r="C134" s="86"/>
      <c r="D134" s="449"/>
      <c r="E134" s="115"/>
      <c r="F134" s="99"/>
    </row>
    <row r="135" spans="1:6">
      <c r="A135" s="85"/>
      <c r="B135" s="192" t="s">
        <v>847</v>
      </c>
      <c r="C135" s="97" t="s">
        <v>3</v>
      </c>
      <c r="D135" s="96">
        <v>6</v>
      </c>
      <c r="E135" s="96"/>
      <c r="F135" s="96">
        <f t="shared" ref="F135" si="3">D135*E135</f>
        <v>0</v>
      </c>
    </row>
    <row r="136" spans="1:6">
      <c r="A136" s="85"/>
      <c r="B136" s="192"/>
      <c r="C136" s="97"/>
      <c r="D136" s="96"/>
      <c r="E136" s="96"/>
      <c r="F136" s="96"/>
    </row>
    <row r="137" spans="1:6" ht="153">
      <c r="A137" s="116" t="s">
        <v>318</v>
      </c>
      <c r="B137" s="117" t="s">
        <v>866</v>
      </c>
      <c r="C137" s="86"/>
      <c r="D137" s="449"/>
      <c r="E137" s="115"/>
      <c r="F137" s="99"/>
    </row>
    <row r="138" spans="1:6">
      <c r="A138" s="116"/>
      <c r="B138" s="192" t="s">
        <v>867</v>
      </c>
      <c r="C138" s="97" t="s">
        <v>3</v>
      </c>
      <c r="D138" s="96">
        <v>18</v>
      </c>
      <c r="E138" s="96"/>
      <c r="F138" s="96">
        <f t="shared" ref="F138" si="4">D138*E138</f>
        <v>0</v>
      </c>
    </row>
    <row r="139" spans="1:6">
      <c r="A139" s="85"/>
      <c r="B139" s="192"/>
      <c r="C139" s="97"/>
      <c r="D139" s="96"/>
      <c r="E139" s="96"/>
      <c r="F139" s="96"/>
    </row>
    <row r="140" spans="1:6" ht="76.5">
      <c r="A140" s="116" t="s">
        <v>320</v>
      </c>
      <c r="B140" s="117" t="s">
        <v>1123</v>
      </c>
      <c r="C140" s="97"/>
      <c r="D140" s="96"/>
      <c r="E140" s="96"/>
      <c r="F140" s="96"/>
    </row>
    <row r="141" spans="1:6" ht="25.5">
      <c r="A141" s="135"/>
      <c r="B141" s="192" t="s">
        <v>848</v>
      </c>
      <c r="C141" s="86" t="s">
        <v>19</v>
      </c>
      <c r="D141" s="96">
        <v>170</v>
      </c>
      <c r="E141" s="96"/>
      <c r="F141" s="96">
        <f>D141*E141</f>
        <v>0</v>
      </c>
    </row>
    <row r="142" spans="1:6" ht="16.5" customHeight="1">
      <c r="A142" s="107"/>
      <c r="B142" s="101"/>
      <c r="C142" s="97"/>
      <c r="D142" s="442"/>
      <c r="E142" s="96"/>
      <c r="F142" s="96"/>
    </row>
    <row r="143" spans="1:6">
      <c r="A143" s="119"/>
      <c r="B143" s="110" t="s">
        <v>815</v>
      </c>
      <c r="C143" s="111"/>
      <c r="D143" s="451"/>
      <c r="E143" s="120"/>
      <c r="F143" s="439">
        <f>SUM(F118:F142)</f>
        <v>0</v>
      </c>
    </row>
    <row r="144" spans="1:6">
      <c r="A144" s="107"/>
      <c r="B144" s="104"/>
      <c r="C144" s="86"/>
      <c r="D144" s="449"/>
      <c r="E144" s="115"/>
      <c r="F144" s="99"/>
    </row>
    <row r="145" spans="1:7">
      <c r="A145" s="107"/>
      <c r="B145" s="104"/>
      <c r="C145" s="86"/>
      <c r="D145" s="449"/>
      <c r="E145" s="115"/>
      <c r="F145" s="99"/>
    </row>
    <row r="146" spans="1:7">
      <c r="A146" s="85" t="s">
        <v>398</v>
      </c>
      <c r="B146" s="85" t="s">
        <v>399</v>
      </c>
      <c r="C146" s="86"/>
      <c r="D146" s="449"/>
      <c r="E146" s="115"/>
      <c r="F146" s="99"/>
    </row>
    <row r="147" spans="1:7">
      <c r="A147" s="107"/>
      <c r="B147" s="123"/>
      <c r="C147" s="86"/>
      <c r="D147" s="449"/>
      <c r="E147" s="115"/>
      <c r="F147" s="99"/>
    </row>
    <row r="148" spans="1:7" ht="140.25">
      <c r="A148" s="107"/>
      <c r="B148" s="117" t="s">
        <v>849</v>
      </c>
      <c r="C148" s="86"/>
      <c r="D148" s="449"/>
      <c r="E148" s="115"/>
      <c r="F148" s="99"/>
    </row>
    <row r="149" spans="1:7">
      <c r="A149" s="107"/>
      <c r="B149" s="192" t="s">
        <v>850</v>
      </c>
      <c r="C149" s="97" t="s">
        <v>3</v>
      </c>
      <c r="D149" s="96">
        <v>6</v>
      </c>
      <c r="E149" s="96"/>
      <c r="F149" s="96">
        <f t="shared" ref="F149" si="5">D149*E149</f>
        <v>0</v>
      </c>
    </row>
    <row r="150" spans="1:7">
      <c r="A150" s="107"/>
      <c r="B150" s="104"/>
      <c r="C150" s="86"/>
      <c r="D150" s="449"/>
      <c r="E150" s="115"/>
      <c r="F150" s="99"/>
    </row>
    <row r="151" spans="1:7" ht="14.25" customHeight="1">
      <c r="A151" s="119"/>
      <c r="B151" s="110" t="s">
        <v>485</v>
      </c>
      <c r="C151" s="111"/>
      <c r="D151" s="113"/>
      <c r="E151" s="120"/>
      <c r="F151" s="439">
        <f>SUM(F149:F150)</f>
        <v>0</v>
      </c>
    </row>
    <row r="152" spans="1:7" ht="14.25" customHeight="1">
      <c r="A152" s="84"/>
      <c r="B152" s="84"/>
      <c r="C152" s="86"/>
      <c r="D152" s="108"/>
      <c r="E152" s="87"/>
      <c r="F152" s="440"/>
    </row>
    <row r="153" spans="1:7" ht="115.5" customHeight="1">
      <c r="A153" s="84"/>
      <c r="B153" s="84"/>
      <c r="C153" s="86"/>
      <c r="D153" s="108"/>
      <c r="E153" s="87"/>
      <c r="F153" s="440"/>
    </row>
    <row r="154" spans="1:7">
      <c r="A154" s="85" t="s">
        <v>486</v>
      </c>
      <c r="B154" s="85" t="s">
        <v>852</v>
      </c>
      <c r="C154" s="86"/>
      <c r="D154" s="108"/>
      <c r="E154" s="87"/>
      <c r="F154" s="440"/>
    </row>
    <row r="155" spans="1:7">
      <c r="A155" s="84"/>
      <c r="B155" s="84"/>
      <c r="C155" s="86"/>
      <c r="D155" s="108"/>
      <c r="E155" s="87"/>
      <c r="F155" s="440"/>
    </row>
    <row r="156" spans="1:7" ht="114.75">
      <c r="A156" s="84" t="s">
        <v>300</v>
      </c>
      <c r="B156" s="117" t="s">
        <v>875</v>
      </c>
      <c r="C156" s="86"/>
      <c r="D156" s="108"/>
      <c r="E156" s="87"/>
      <c r="F156" s="440"/>
    </row>
    <row r="157" spans="1:7" ht="14.25">
      <c r="A157" s="84"/>
      <c r="B157" s="192" t="s">
        <v>813</v>
      </c>
      <c r="C157" s="86" t="s">
        <v>303</v>
      </c>
      <c r="D157" s="96">
        <v>2996</v>
      </c>
      <c r="E157" s="96"/>
      <c r="F157" s="96">
        <f>D157*E157</f>
        <v>0</v>
      </c>
    </row>
    <row r="158" spans="1:7">
      <c r="A158" s="84"/>
      <c r="B158" s="107"/>
      <c r="C158" s="86"/>
      <c r="D158" s="108"/>
      <c r="E158" s="87"/>
      <c r="F158" s="440"/>
    </row>
    <row r="159" spans="1:7" ht="51">
      <c r="A159" s="84" t="s">
        <v>304</v>
      </c>
      <c r="B159" s="117" t="s">
        <v>876</v>
      </c>
      <c r="C159" s="86"/>
      <c r="D159" s="108"/>
      <c r="E159" s="87"/>
      <c r="F159" s="440"/>
    </row>
    <row r="160" spans="1:7">
      <c r="A160" s="84"/>
      <c r="B160" s="192" t="s">
        <v>851</v>
      </c>
      <c r="C160" s="86" t="s">
        <v>3</v>
      </c>
      <c r="D160" s="96">
        <v>68</v>
      </c>
      <c r="E160" s="96"/>
      <c r="F160" s="96">
        <f>D160*E160</f>
        <v>0</v>
      </c>
      <c r="G160" s="129"/>
    </row>
    <row r="161" spans="1:6">
      <c r="A161" s="78"/>
      <c r="B161" s="141"/>
      <c r="C161" s="97"/>
      <c r="D161" s="442"/>
      <c r="E161" s="96"/>
      <c r="F161" s="96"/>
    </row>
    <row r="162" spans="1:6" ht="25.5">
      <c r="A162" s="119"/>
      <c r="B162" s="110" t="s">
        <v>853</v>
      </c>
      <c r="C162" s="110"/>
      <c r="D162" s="452"/>
      <c r="E162" s="441"/>
      <c r="F162" s="439">
        <f>SUM(F155:F161)</f>
        <v>0</v>
      </c>
    </row>
    <row r="163" spans="1:6">
      <c r="A163" s="84"/>
      <c r="B163" s="84"/>
      <c r="C163" s="84"/>
      <c r="D163" s="453"/>
      <c r="E163" s="101"/>
      <c r="F163" s="440"/>
    </row>
    <row r="164" spans="1:6">
      <c r="A164" s="84"/>
      <c r="B164" s="84"/>
      <c r="C164" s="84"/>
      <c r="D164" s="453"/>
      <c r="E164" s="101"/>
      <c r="F164" s="440"/>
    </row>
    <row r="165" spans="1:6">
      <c r="A165" s="85" t="s">
        <v>856</v>
      </c>
      <c r="B165" s="85" t="s">
        <v>487</v>
      </c>
      <c r="C165" s="86"/>
      <c r="D165" s="108"/>
      <c r="E165" s="87"/>
      <c r="F165" s="440"/>
    </row>
    <row r="166" spans="1:6">
      <c r="A166" s="84"/>
      <c r="B166" s="84"/>
      <c r="C166" s="86"/>
      <c r="D166" s="108"/>
      <c r="E166" s="87"/>
      <c r="F166" s="440"/>
    </row>
    <row r="167" spans="1:6" ht="102">
      <c r="A167" s="84" t="s">
        <v>300</v>
      </c>
      <c r="B167" s="117" t="s">
        <v>964</v>
      </c>
      <c r="C167" s="86"/>
      <c r="D167" s="108"/>
      <c r="E167" s="87"/>
      <c r="F167" s="440"/>
    </row>
    <row r="168" spans="1:6">
      <c r="A168" s="84"/>
      <c r="B168" s="192" t="s">
        <v>857</v>
      </c>
      <c r="C168" s="86" t="s">
        <v>3</v>
      </c>
      <c r="D168" s="96">
        <v>18</v>
      </c>
      <c r="E168" s="96"/>
      <c r="F168" s="96">
        <f>D168*E168</f>
        <v>0</v>
      </c>
    </row>
    <row r="169" spans="1:6">
      <c r="A169" s="84"/>
      <c r="B169" s="192" t="s">
        <v>858</v>
      </c>
      <c r="C169" s="86" t="s">
        <v>3</v>
      </c>
      <c r="D169" s="96">
        <v>3</v>
      </c>
      <c r="E169" s="96"/>
      <c r="F169" s="96">
        <f>D169*E169</f>
        <v>0</v>
      </c>
    </row>
    <row r="170" spans="1:6">
      <c r="A170" s="84"/>
      <c r="B170" s="107"/>
      <c r="C170" s="86"/>
      <c r="D170" s="108"/>
      <c r="E170" s="87"/>
      <c r="F170" s="440"/>
    </row>
    <row r="171" spans="1:6" ht="102">
      <c r="A171" s="84" t="s">
        <v>304</v>
      </c>
      <c r="B171" s="117" t="s">
        <v>963</v>
      </c>
      <c r="C171" s="86"/>
      <c r="D171" s="108"/>
      <c r="E171" s="87"/>
      <c r="F171" s="440"/>
    </row>
    <row r="172" spans="1:6">
      <c r="A172" s="84"/>
      <c r="B172" s="192" t="s">
        <v>961</v>
      </c>
      <c r="C172" s="86" t="s">
        <v>3</v>
      </c>
      <c r="D172" s="96">
        <v>18</v>
      </c>
      <c r="E172" s="96"/>
      <c r="F172" s="96">
        <f>D172*E172</f>
        <v>0</v>
      </c>
    </row>
    <row r="173" spans="1:6">
      <c r="A173" s="84"/>
      <c r="B173" s="192" t="s">
        <v>962</v>
      </c>
      <c r="C173" s="86" t="s">
        <v>3</v>
      </c>
      <c r="D173" s="96">
        <v>6</v>
      </c>
      <c r="E173" s="96"/>
      <c r="F173" s="96">
        <f>D173*E173</f>
        <v>0</v>
      </c>
    </row>
    <row r="174" spans="1:6">
      <c r="A174" s="84"/>
      <c r="B174" s="192"/>
      <c r="C174" s="86"/>
      <c r="D174" s="96"/>
      <c r="E174" s="96"/>
      <c r="F174" s="96"/>
    </row>
    <row r="175" spans="1:6" ht="178.5">
      <c r="A175" s="84" t="s">
        <v>309</v>
      </c>
      <c r="B175" s="117" t="s">
        <v>965</v>
      </c>
      <c r="C175" s="86"/>
      <c r="D175" s="108"/>
      <c r="E175" s="87"/>
      <c r="F175" s="440"/>
    </row>
    <row r="176" spans="1:6">
      <c r="A176" s="84"/>
      <c r="B176" s="192" t="s">
        <v>859</v>
      </c>
      <c r="C176" s="86" t="s">
        <v>3</v>
      </c>
      <c r="D176" s="96">
        <v>6</v>
      </c>
      <c r="E176" s="96"/>
      <c r="F176" s="96">
        <f>D176*E176</f>
        <v>0</v>
      </c>
    </row>
    <row r="177" spans="1:6">
      <c r="A177" s="84"/>
      <c r="B177" s="192" t="s">
        <v>860</v>
      </c>
      <c r="C177" s="86" t="s">
        <v>3</v>
      </c>
      <c r="D177" s="96">
        <v>1</v>
      </c>
      <c r="E177" s="96"/>
      <c r="F177" s="96">
        <f>D177*E177</f>
        <v>0</v>
      </c>
    </row>
    <row r="178" spans="1:6">
      <c r="A178" s="84"/>
      <c r="B178" s="192"/>
      <c r="C178" s="86"/>
      <c r="D178" s="96"/>
      <c r="E178" s="96"/>
      <c r="F178" s="96"/>
    </row>
    <row r="179" spans="1:6" ht="38.25">
      <c r="A179" s="78" t="s">
        <v>339</v>
      </c>
      <c r="B179" s="107" t="s">
        <v>933</v>
      </c>
      <c r="C179" s="97"/>
      <c r="D179" s="449"/>
      <c r="E179" s="105"/>
      <c r="F179" s="99"/>
    </row>
    <row r="180" spans="1:6">
      <c r="A180" s="78"/>
      <c r="B180" s="107" t="s">
        <v>319</v>
      </c>
      <c r="C180" s="97" t="s">
        <v>3</v>
      </c>
      <c r="D180" s="442">
        <v>4</v>
      </c>
      <c r="E180" s="96"/>
      <c r="F180" s="96">
        <f>D180*E180</f>
        <v>0</v>
      </c>
    </row>
    <row r="181" spans="1:6">
      <c r="A181" s="78"/>
      <c r="B181" s="107"/>
      <c r="C181" s="97"/>
      <c r="D181" s="442"/>
      <c r="E181" s="96"/>
      <c r="F181" s="96"/>
    </row>
    <row r="182" spans="1:6" ht="38.25">
      <c r="A182" s="78" t="s">
        <v>342</v>
      </c>
      <c r="B182" s="107" t="s">
        <v>934</v>
      </c>
      <c r="C182" s="97"/>
      <c r="D182" s="449"/>
      <c r="E182" s="105"/>
      <c r="F182" s="99"/>
    </row>
    <row r="183" spans="1:6">
      <c r="A183" s="78"/>
      <c r="B183" s="107" t="s">
        <v>319</v>
      </c>
      <c r="C183" s="97" t="s">
        <v>3</v>
      </c>
      <c r="D183" s="442">
        <v>68</v>
      </c>
      <c r="E183" s="96"/>
      <c r="F183" s="96">
        <f>D183*E183</f>
        <v>0</v>
      </c>
    </row>
    <row r="184" spans="1:6">
      <c r="A184" s="78"/>
      <c r="B184" s="107"/>
      <c r="C184" s="97"/>
      <c r="D184" s="442"/>
      <c r="E184" s="96"/>
      <c r="F184" s="96"/>
    </row>
    <row r="185" spans="1:6">
      <c r="A185" s="119"/>
      <c r="B185" s="110" t="s">
        <v>501</v>
      </c>
      <c r="C185" s="110"/>
      <c r="D185" s="452"/>
      <c r="E185" s="441"/>
      <c r="F185" s="439">
        <f>SUM(F166:F183)</f>
        <v>0</v>
      </c>
    </row>
    <row r="186" spans="1:6">
      <c r="A186" s="84"/>
      <c r="B186" s="84"/>
      <c r="C186" s="84"/>
      <c r="D186" s="453"/>
      <c r="E186" s="101"/>
      <c r="F186" s="101"/>
    </row>
    <row r="187" spans="1:6">
      <c r="A187" s="84"/>
      <c r="B187" s="84"/>
      <c r="C187" s="84"/>
      <c r="D187" s="453"/>
      <c r="E187" s="101"/>
      <c r="F187" s="101"/>
    </row>
    <row r="188" spans="1:6">
      <c r="A188" s="84"/>
      <c r="B188" s="84"/>
      <c r="C188" s="84"/>
      <c r="D188" s="453"/>
      <c r="E188" s="101"/>
      <c r="F188" s="101"/>
    </row>
    <row r="189" spans="1:6">
      <c r="A189" s="78"/>
      <c r="B189" s="141"/>
      <c r="C189" s="97"/>
      <c r="D189" s="449"/>
      <c r="E189" s="105"/>
      <c r="F189" s="99"/>
    </row>
    <row r="190" spans="1:6" ht="13.5" customHeight="1">
      <c r="A190" s="142"/>
      <c r="B190" s="382" t="s">
        <v>877</v>
      </c>
      <c r="C190" s="382"/>
      <c r="D190" s="382"/>
      <c r="E190" s="105"/>
      <c r="F190" s="99"/>
    </row>
    <row r="191" spans="1:6">
      <c r="A191" s="142"/>
      <c r="B191" s="143"/>
      <c r="C191" s="97"/>
      <c r="D191" s="449"/>
      <c r="E191" s="105"/>
      <c r="F191" s="99"/>
    </row>
    <row r="192" spans="1:6">
      <c r="A192" s="85" t="s">
        <v>296</v>
      </c>
      <c r="B192" s="85" t="s">
        <v>297</v>
      </c>
      <c r="C192" s="97"/>
      <c r="D192" s="449"/>
      <c r="E192" s="105"/>
      <c r="F192" s="442">
        <f>F50</f>
        <v>0</v>
      </c>
    </row>
    <row r="193" spans="1:6" ht="14.25" customHeight="1">
      <c r="A193" s="85" t="s">
        <v>323</v>
      </c>
      <c r="B193" s="85" t="s">
        <v>324</v>
      </c>
      <c r="F193" s="440">
        <f>F78</f>
        <v>0</v>
      </c>
    </row>
    <row r="194" spans="1:6">
      <c r="A194" s="85" t="s">
        <v>328</v>
      </c>
      <c r="B194" s="85" t="s">
        <v>816</v>
      </c>
      <c r="C194" s="97"/>
      <c r="D194" s="449"/>
      <c r="E194" s="105"/>
      <c r="F194" s="442">
        <f>F93</f>
        <v>0</v>
      </c>
    </row>
    <row r="195" spans="1:6">
      <c r="A195" s="85" t="s">
        <v>366</v>
      </c>
      <c r="B195" s="85" t="s">
        <v>818</v>
      </c>
      <c r="C195" s="97"/>
      <c r="D195" s="449"/>
      <c r="E195" s="105"/>
      <c r="F195" s="442">
        <f>F112</f>
        <v>0</v>
      </c>
    </row>
    <row r="196" spans="1:6">
      <c r="A196" s="85" t="s">
        <v>388</v>
      </c>
      <c r="B196" s="85" t="s">
        <v>854</v>
      </c>
      <c r="C196" s="97"/>
      <c r="D196" s="449"/>
      <c r="E196" s="105"/>
      <c r="F196" s="442">
        <f>F143</f>
        <v>0</v>
      </c>
    </row>
    <row r="197" spans="1:6">
      <c r="A197" s="85" t="s">
        <v>398</v>
      </c>
      <c r="B197" s="85" t="s">
        <v>399</v>
      </c>
      <c r="C197" s="97"/>
      <c r="D197" s="449"/>
      <c r="E197" s="105"/>
      <c r="F197" s="442">
        <f>F151</f>
        <v>0</v>
      </c>
    </row>
    <row r="198" spans="1:6">
      <c r="A198" s="85" t="s">
        <v>486</v>
      </c>
      <c r="B198" s="85" t="s">
        <v>855</v>
      </c>
      <c r="C198" s="97"/>
      <c r="D198" s="449"/>
      <c r="E198" s="105"/>
      <c r="F198" s="442">
        <f>F162</f>
        <v>0</v>
      </c>
    </row>
    <row r="199" spans="1:6">
      <c r="A199" s="85" t="s">
        <v>856</v>
      </c>
      <c r="B199" s="85" t="s">
        <v>487</v>
      </c>
      <c r="C199" s="97"/>
      <c r="D199" s="449"/>
      <c r="E199" s="105"/>
      <c r="F199" s="442">
        <f>F185</f>
        <v>0</v>
      </c>
    </row>
    <row r="200" spans="1:6">
      <c r="A200" s="85"/>
      <c r="B200" s="140"/>
      <c r="C200" s="97"/>
      <c r="D200" s="449"/>
      <c r="E200" s="105"/>
      <c r="F200" s="442"/>
    </row>
    <row r="201" spans="1:6">
      <c r="A201" s="147"/>
      <c r="B201" s="377" t="s">
        <v>878</v>
      </c>
      <c r="C201" s="377"/>
      <c r="D201" s="377"/>
      <c r="E201" s="148"/>
      <c r="F201" s="444">
        <f>SUM(F190:F200)</f>
        <v>0</v>
      </c>
    </row>
    <row r="202" spans="1:6">
      <c r="A202" s="150"/>
      <c r="B202" s="151"/>
      <c r="C202" s="152"/>
      <c r="D202" s="449"/>
      <c r="E202" s="105"/>
      <c r="F202" s="99"/>
    </row>
    <row r="203" spans="1:6">
      <c r="A203" s="150"/>
      <c r="B203" s="153" t="s">
        <v>504</v>
      </c>
      <c r="C203" s="152"/>
      <c r="D203" s="449"/>
      <c r="E203" s="105"/>
      <c r="F203" s="442">
        <f>F201*0.25</f>
        <v>0</v>
      </c>
    </row>
    <row r="204" spans="1:6">
      <c r="A204" s="150"/>
      <c r="B204" s="154"/>
      <c r="C204" s="152"/>
      <c r="D204" s="449"/>
      <c r="E204" s="105"/>
      <c r="F204" s="99"/>
    </row>
    <row r="205" spans="1:6">
      <c r="A205" s="150"/>
      <c r="B205" s="153" t="s">
        <v>505</v>
      </c>
      <c r="C205" s="152"/>
      <c r="D205" s="449"/>
      <c r="E205" s="105"/>
      <c r="F205" s="442">
        <f>F203+F201</f>
        <v>0</v>
      </c>
    </row>
    <row r="206" spans="1:6">
      <c r="F206" s="442"/>
    </row>
    <row r="207" spans="1:6">
      <c r="F207" s="442"/>
    </row>
    <row r="208" spans="1:6">
      <c r="E208" s="445"/>
      <c r="F208" s="445"/>
    </row>
    <row r="209" spans="5:6">
      <c r="E209" s="99"/>
      <c r="F209" s="99"/>
    </row>
    <row r="211" spans="5:6" ht="16.5" customHeight="1"/>
    <row r="212" spans="5:6" ht="16.5" customHeight="1"/>
    <row r="213" spans="5:6" ht="18.75" customHeight="1"/>
  </sheetData>
  <mergeCells count="4">
    <mergeCell ref="B201:D201"/>
    <mergeCell ref="E208:F208"/>
    <mergeCell ref="B1:F1"/>
    <mergeCell ref="B190:D190"/>
  </mergeCells>
  <pageMargins left="0.7" right="0.7" top="0.75" bottom="0.75" header="0.3" footer="0.3"/>
  <pageSetup paperSize="9" orientation="portrait" r:id="rId1"/>
  <headerFooter>
    <oddHeader>&amp;C&amp;"Frutiger CE Light,Regular"&amp;9&amp;K00-027REKONSTRUKCIJA DJEČJEG VRTIĆA "KRIJESNICA"
ENERGETSKA OBNOVA ZGRADE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68a5de-f7da-44ea-a0a6-768bc904f3ae" xsi:nil="true"/>
    <lcf76f155ced4ddcb4097134ff3c332f xmlns="6d61b630-1d91-40ab-8e9b-8e9455b049f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8" ma:contentTypeDescription="Create a new document." ma:contentTypeScope="" ma:versionID="91541d6480aa694e1a685862b6fbaeca">
  <xsd:schema xmlns:xsd="http://www.w3.org/2001/XMLSchema" xmlns:xs="http://www.w3.org/2001/XMLSchema" xmlns:p="http://schemas.microsoft.com/office/2006/metadata/properties" xmlns:ns2="8f68a5de-f7da-44ea-a0a6-768bc904f3ae" xmlns:ns3="6d61b630-1d91-40ab-8e9b-8e9455b049fe" targetNamespace="http://schemas.microsoft.com/office/2006/metadata/properties" ma:root="true" ma:fieldsID="8d8640488a3f4e04f4e0ba6c036ec587" ns2:_="" ns3:_="">
    <xsd:import namespace="8f68a5de-f7da-44ea-a0a6-768bc904f3ae"/>
    <xsd:import namespace="6d61b630-1d91-40ab-8e9b-8e9455b04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eb9d07a-0eb7-404f-944d-87860595fc45}" ma:internalName="TaxCatchAll" ma:showField="CatchAllData" ma:web="8f68a5de-f7da-44ea-a0a6-768bc904f3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674b04e-36ac-4328-96f0-c50880d969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60670D-45EF-48C7-B7C2-A0EC1862781D}">
  <ds:schemaRefs>
    <ds:schemaRef ds:uri="http://schemas.microsoft.com/office/2006/metadata/properties"/>
    <ds:schemaRef ds:uri="http://schemas.microsoft.com/office/infopath/2007/PartnerControls"/>
    <ds:schemaRef ds:uri="42d7e707-ee03-456a-83d2-102cd0be6e52"/>
    <ds:schemaRef ds:uri="60349ba4-5549-43bd-80ad-1e1eb7554baa"/>
  </ds:schemaRefs>
</ds:datastoreItem>
</file>

<file path=customXml/itemProps2.xml><?xml version="1.0" encoding="utf-8"?>
<ds:datastoreItem xmlns:ds="http://schemas.openxmlformats.org/officeDocument/2006/customXml" ds:itemID="{A7F93AB4-61A9-42E2-9316-360176BB8C34}">
  <ds:schemaRefs>
    <ds:schemaRef ds:uri="http://schemas.microsoft.com/sharepoint/v3/contenttype/forms"/>
  </ds:schemaRefs>
</ds:datastoreItem>
</file>

<file path=customXml/itemProps3.xml><?xml version="1.0" encoding="utf-8"?>
<ds:datastoreItem xmlns:ds="http://schemas.openxmlformats.org/officeDocument/2006/customXml" ds:itemID="{CF5AB29F-1BA3-432E-9D22-CE32E6B91E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6</vt:i4>
      </vt:variant>
      <vt:variant>
        <vt:lpstr>Imenovani rasponi</vt:lpstr>
      </vt:variant>
      <vt:variant>
        <vt:i4>5</vt:i4>
      </vt:variant>
    </vt:vector>
  </HeadingPairs>
  <TitlesOfParts>
    <vt:vector size="11" baseType="lpstr">
      <vt:lpstr>REKAPITULACIJA</vt:lpstr>
      <vt:lpstr>GRAĐ_OBRT</vt:lpstr>
      <vt:lpstr>ELEKTROTEHNIKA</vt:lpstr>
      <vt:lpstr>STROJARSTVO</vt:lpstr>
      <vt:lpstr>FOTONAPONI</vt:lpstr>
      <vt:lpstr>UNUTARNJE_UREĐENJE</vt:lpstr>
      <vt:lpstr>ELEKTROTEHNIKA!Ispis_naslova</vt:lpstr>
      <vt:lpstr>STROJARSTVO!Ispis_naslova</vt:lpstr>
      <vt:lpstr>ELEKTROTEHNIKA!Podrucje_ispisa</vt:lpstr>
      <vt:lpstr>FOTONAPONI!Podrucje_ispisa</vt:lpstr>
      <vt:lpstr>STROJARSTVO!Podrucje_ispisa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tihomir.vemenac</dc:creator>
  <cp:lastModifiedBy>Ana Brandeis</cp:lastModifiedBy>
  <cp:lastPrinted>2025-02-25T13:35:52Z</cp:lastPrinted>
  <dcterms:created xsi:type="dcterms:W3CDTF">2013-03-28T08:38:14Z</dcterms:created>
  <dcterms:modified xsi:type="dcterms:W3CDTF">2025-02-26T07:59:56Z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0x01010056BB4E64C075144A97774078E840ADA8</vt:lpwstr>
  </property>
  <property fmtid="{D5CDD505-2E9C-101B-9397-08002B2CF9AE}" pid="3" name="MediaServiceImageTags">
    <vt:lpwstr/>
  </property>
</Properties>
</file>