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6/Jednostavna nabava/Sanacija krova OŠ LJ.Gaj-Sarvaš/"/>
    </mc:Choice>
  </mc:AlternateContent>
  <xr:revisionPtr revIDLastSave="0" documentId="8_{0B7C07F5-0D41-4E8A-92B3-F729A91DF702}" xr6:coauthVersionLast="47" xr6:coauthVersionMax="47" xr10:uidLastSave="{00000000-0000-0000-0000-000000000000}"/>
  <bookViews>
    <workbookView xWindow="-120" yWindow="-120" windowWidth="29040" windowHeight="15840" tabRatio="862" activeTab="2" xr2:uid="{00000000-000D-0000-FFFF-FFFF00000000}"/>
  </bookViews>
  <sheets>
    <sheet name="OPCI_PODATCI_REKAPITULACIJA" sheetId="3" r:id="rId1"/>
    <sheet name="faza 1 - dvorana" sheetId="2" r:id="rId2"/>
    <sheet name="faza 2 - Škola" sheetId="5" r:id="rId3"/>
  </sheets>
  <externalReferences>
    <externalReference r:id="rId4"/>
    <externalReference r:id="rId5"/>
  </externalReferences>
  <definedNames>
    <definedName name="_xlnm.Print_Area" localSheetId="1">'faza 1 - dvorana'!$A$1:$F$81</definedName>
    <definedName name="_xlnm.Print_Area" localSheetId="2">'faza 2 - Škola'!$A$1:$F$67</definedName>
    <definedName name="_xlnm.Print_Area" localSheetId="0">OPCI_PODATCI_REKAPITULACIJA!$A$1:$C$43</definedName>
    <definedName name="POPUST">[1]FAKTORI!$B$2</definedName>
    <definedName name="REALIZACIJA_1997">'[2]Osn-Pod'!$E$5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F25" i="2"/>
  <c r="F21" i="2"/>
  <c r="F18" i="2"/>
  <c r="F14" i="2"/>
  <c r="F71" i="2"/>
  <c r="F73" i="2" s="1"/>
  <c r="C25" i="3" s="1"/>
  <c r="F48" i="5"/>
  <c r="F47" i="5"/>
  <c r="F11" i="5"/>
  <c r="F10" i="5"/>
  <c r="F56" i="5"/>
  <c r="F52" i="5"/>
  <c r="F59" i="5" l="1"/>
  <c r="C32" i="3" s="1"/>
  <c r="F44" i="5"/>
  <c r="F36" i="5"/>
  <c r="F39" i="5" s="1"/>
  <c r="C31" i="3" s="1"/>
  <c r="F28" i="5"/>
  <c r="F30" i="5" s="1"/>
  <c r="C30" i="3" s="1"/>
  <c r="F23" i="5"/>
  <c r="F20" i="5"/>
  <c r="F19" i="5"/>
  <c r="F22" i="5" s="1"/>
  <c r="F18" i="5"/>
  <c r="F17" i="5"/>
  <c r="F15" i="5"/>
  <c r="F60" i="2"/>
  <c r="F56" i="2"/>
  <c r="F52" i="2"/>
  <c r="F48" i="2"/>
  <c r="F40" i="2"/>
  <c r="F33" i="2"/>
  <c r="F35" i="2" s="1"/>
  <c r="C23" i="3" s="1"/>
  <c r="F63" i="5" l="1"/>
  <c r="C29" i="3"/>
  <c r="C33" i="3" s="1"/>
  <c r="F68" i="2"/>
  <c r="F62" i="2"/>
  <c r="F44" i="2"/>
  <c r="F43" i="2"/>
  <c r="F28" i="2"/>
  <c r="F20" i="2"/>
  <c r="F19" i="2"/>
  <c r="F17" i="2"/>
  <c r="F16" i="2"/>
  <c r="F63" i="2" l="1"/>
  <c r="C24" i="3" s="1"/>
  <c r="F27" i="2"/>
  <c r="F64" i="5"/>
  <c r="F65" i="5" s="1"/>
  <c r="F77" i="2" l="1"/>
  <c r="F78" i="2" s="1"/>
  <c r="C22" i="3"/>
  <c r="C26" i="3" s="1"/>
  <c r="C35" i="3" s="1"/>
  <c r="C36" i="3" s="1"/>
  <c r="F79" i="2" l="1"/>
  <c r="C37" i="3"/>
</calcChain>
</file>

<file path=xl/sharedStrings.xml><?xml version="1.0" encoding="utf-8"?>
<sst xmlns="http://schemas.openxmlformats.org/spreadsheetml/2006/main" count="161" uniqueCount="98">
  <si>
    <t>OPIS RADA</t>
  </si>
  <si>
    <t>Jed.cijena bez PDV-a</t>
  </si>
  <si>
    <t>Ukupno bez PDV-a</t>
  </si>
  <si>
    <t>Količina</t>
  </si>
  <si>
    <t>Redni broj</t>
  </si>
  <si>
    <t>Jed. mjere</t>
  </si>
  <si>
    <t>01.01.</t>
  </si>
  <si>
    <t>01.02.</t>
  </si>
  <si>
    <t>01.03.</t>
  </si>
  <si>
    <t>kom</t>
  </si>
  <si>
    <t>01.</t>
  </si>
  <si>
    <t>02.</t>
  </si>
  <si>
    <t>02.01.</t>
  </si>
  <si>
    <t>03.</t>
  </si>
  <si>
    <t>03.01.</t>
  </si>
  <si>
    <t>04.</t>
  </si>
  <si>
    <t>04.01.</t>
  </si>
  <si>
    <t>IZOLATERSKI RADOVI</t>
  </si>
  <si>
    <t>m</t>
  </si>
  <si>
    <t>LIMARSKI RADOVI</t>
  </si>
  <si>
    <t xml:space="preserve">PDV (25%): </t>
  </si>
  <si>
    <t xml:space="preserve">GRAĐEVINSKO - OBRTNIČKI RADOVI  - UKUPNO: </t>
  </si>
  <si>
    <t xml:space="preserve"> GRAĐEVINSKO - OBRTNIČKI RADOVI  - SVEUKUPNO: </t>
  </si>
  <si>
    <t>TENDER TROŠKOVNIK</t>
  </si>
  <si>
    <t>REKAPITULACIJA</t>
  </si>
  <si>
    <t xml:space="preserve">UKUPNO </t>
  </si>
  <si>
    <t>PDV (25%)</t>
  </si>
  <si>
    <t>UKUPNO RADOVI S 25% PDV-a</t>
  </si>
  <si>
    <t>Investitor: Grad Osijek, Franje Kuhača 9, OIB 30050049642</t>
  </si>
  <si>
    <t>Pregled krova</t>
  </si>
  <si>
    <t>m2</t>
  </si>
  <si>
    <t>Čišćenje</t>
  </si>
  <si>
    <t>PRIPREMNI RADOVI</t>
  </si>
  <si>
    <t xml:space="preserve">01. PRIPREMNI RADOVI UKUPNO: </t>
  </si>
  <si>
    <t>Ugradnja nove PVC sintetičke krovne hidroizolacijske membrane.</t>
  </si>
  <si>
    <t>01.04.</t>
  </si>
  <si>
    <t>Zamjena ploče od leksana</t>
  </si>
  <si>
    <t>Brtvljenje spoja svjetlarnik - PVC folija</t>
  </si>
  <si>
    <t>ZEMLJANI RADOVI</t>
  </si>
  <si>
    <t>Izrada otvora kroz ventiliranu fasadu</t>
  </si>
  <si>
    <t>Demontaža postojeće oštećene hidroizolacije</t>
  </si>
  <si>
    <t>Pregled svjetlarnika</t>
  </si>
  <si>
    <t>01.05.</t>
  </si>
  <si>
    <t>Iskop i spajanje vertikalnih oluka na cijevnu odvodnju</t>
  </si>
  <si>
    <t xml:space="preserve">02. ZEMLJANI RADOVI UKUPNO: </t>
  </si>
  <si>
    <t>Dobava i montaža tipskih krovnih slivnika</t>
  </si>
  <si>
    <t>Sanacija manjih oštećenja leksana</t>
  </si>
  <si>
    <t>03.02.</t>
  </si>
  <si>
    <t>03.03.</t>
  </si>
  <si>
    <t>Demontaža oštećene i ugradnja nove ploče od leksana odgovarajuće debljine i dimenzija.                                    Rad obuhvaća:
- demontažu postojeće ploče, 
- dobavu nove ploče, 
- montažu, brtvljenje i učvršćenje,
- zbrinjavanje otpada.</t>
  </si>
  <si>
    <t>03.04.</t>
  </si>
  <si>
    <t>03.05.</t>
  </si>
  <si>
    <t>Brtvljenje svih spojeva između svjetlarnika i PVC hidroizolacije.
Rad obuhvaća:
- pripremu podloge,
- ugradnju kompatibilnih brtvenih traka i/ili masa,
- osiguranje trajne vodonepropusnosti.</t>
  </si>
  <si>
    <t xml:space="preserve">03. IZOLATERSKI RADOVI UKUPNO: </t>
  </si>
  <si>
    <t>Izrada i montaža limenih vertikalnih oluka</t>
  </si>
  <si>
    <t xml:space="preserve">Izrada, dobava i montaža novih limenih vertikalnih oluka odgovarajućih dimenzija.
Rad obuhvaća:
- dobavu lima (pocinčani / plastificirani / aluminijski – prema projektu)
- izradu elemenata po mjeri,
- montažu s potrebnim nosačima,
- spojeve, koljena, revizije
- spajanje na krovne slivnike i cijevnu odvodnju
Cijenom obuhvaćen sav rad, sav materijal i kompletna funkcionalnost sustava. </t>
  </si>
  <si>
    <t xml:space="preserve">04. LIMARSKI RADOVI UKUPNO: </t>
  </si>
  <si>
    <t xml:space="preserve">Pregled kompletne krovne površine.                                Rad obuhvaća:                                                                           - vizualni i detaljni pregled PVC membrane, prodora, atika, slivnika ispojeva,                                                                                - lociranje svih vidljivih i potencijalnih oštećenja,                                                                             - označavanje mjesta sanacije.                                    Obračun prema tlocrtnoj projekciji krova.
</t>
  </si>
  <si>
    <t>Čišćenje postojeće PVC membrane prije sanacije.            Rad obuhvaća:                                                                           - mehaničko čišćenje,                                                                             - pranje vodom pod tlakom (primjerenim PVC membrani),                                                                         - odmašćivanje i pripremu podloge sredstvima kompatibilnim s PVC hidroizolacijom,                                                                    - uklanjanje nečistoća, algi i naslaga.                                    Cijenom obuhvaćen sav rad i materijal.</t>
  </si>
  <si>
    <t>Demontaža lokalno oštećenih dijelova PVC hidroizolacije.    Rad obuhvaća:                                                                           - rezanje i uklanjanje oštećenih dijelova,                                                                                 - pažljivo odvajanje bez oštećenja podloge,                                                                              - utovar i odvoz otpada na odlagalište,                                                                          - čišćenje podloge i priprema za novu PVC hidroizolaciju. Cijenom obuhvaćen sav rad, odvoz i zbrinjavanje otpada.</t>
  </si>
  <si>
    <t xml:space="preserve">Iskop zemlje i spajanje novih vertikalnih oluka na postojeću cijevnu odvodnju.                                                              Rad obuhvaća:
- strojni i/ili ručni iskop rova do potrebne dubine,
- eventualno razbijanje i ponovnu sanaciju hodnih ili zelenih površina,
- dobavu i ugradnju cijevi i spojnih elemenata,
- spajanje na postojeću odvodnju,
- zatrpavanje rova, zbijanje slojeva,
- sanaciju terena u prvobitno stanje.                           Cijenom obuhvaćen sav rad, materijal i sanacija </t>
  </si>
  <si>
    <t>Dobava materijala te sanacija oštećene PVC folije. Izrada hidroizolacije iz sintetičke folije na bazi mekog PVC-a, armirana poliesterskom mrežicom, UV stabiliziranom, debljine 1,8mm. Otporna na trajnu izloženost vjetru. Otporna na tuču. Trake se polažu na sloj filc-a (geotekstil 400g/m2). Kod izvođenja radova treba se pridržavati smjernica o primjeni propisanih od strane proizvođača materijala. Sve prodore s bočnim zidovima izvesti prema uputama proizvođača. Kvaliteta ugrađene hidroizolacije dokazuje se ispitivanjem vodenom probom u trajanju 48 sati.
Cijenom obuhvaćen sav rad i materijal do potpune gotovosti izvedenih radova uključujući tipske pričvrsnice, kao i geotekstil. Geotekstil se postavlja s preklopom od 15 cm. Obračun po m² izvedene izolacije, uključivo sav rad i materijal.</t>
  </si>
  <si>
    <t>Dobava i ugradnja tipskih slivnika za krovove s PVC hidroizolacijom, promjera Ø 110–125 mm.                        Rad obuhvaća:
- slivnik kompatibilan s PVC membranom,
- kišnu rešetku i zaštitnu mrežicu,
- ugradnju i brtvljenje prema pravilima struke,
- spajanje na vertikalni oluk.                                       Cijenom obuhvaćen sav rad i materijal.</t>
  </si>
  <si>
    <t>03.06.</t>
  </si>
  <si>
    <t>Uklanjanje i zamjena kamene vune s formiranjem padova</t>
  </si>
  <si>
    <t>Uklanjanje postojeće oštećene i vlažne kamene vune u zoni sanacije krova.
Dobava i ugradnja nove kamene vune odgovarajuće gustoće za krovne sustave, uključivo formiranje i osiguranje potrebnih padova prema krovnim slivnicima.
Rad obuhvaća:
- demontažu i uklanjanje postojeće kamene vune,
- utovar, odvoz i zbrinjavanje otpada na ovlašteno odlagalište,
- pregled i pripremu podloge,
- niveliranje i izradu padova prema slivnicima,
- dobavu i ugradnju nove kamene vune u punoj površini sanacije,
- sav potreban pomoćni materijal, rezanje, prilagodbu i uklapanje u postojeće slojeve krova.
Cijenom su obuhvaćeni sav rad i sav materijal do potpune funkcionalnosti.</t>
  </si>
  <si>
    <t xml:space="preserve">Pregled kompletne krovne površine.                                Rad obuhvaća:                                                                           - vizualni i detaljni pregled limenog krova, prodora, atika, slivnika i spojeva,                                                                                - lociranje svih vidljivih i potencijalnih oštećenja,                                                                             - označavanje mjesta sanacije.                                    Obračun prema tlocrtnoj projekciji krova.
</t>
  </si>
  <si>
    <t>Čišćenje postojećih limenih uvala.                                    Rad obuhvaća:                                                                           - mehaničko čišćenje,                                                                             - pranje vodom pod tlakom,                                                                         - odmašćivanje i pripremu podloge sredstvima kompatibilnim s postojećim limom,                                                                    - uklanjanje nečistoća, algi i naslaga.                                    Cijenom obuhvaćen sav rad i materijal.</t>
  </si>
  <si>
    <t>Brtvljenje prodora u krovu (dimnjaci, ozrake, nosači venilacije…)</t>
  </si>
  <si>
    <t>Brtvljenje svih spojeva prodora kroz krov.                         Rad obuhvaća:
- uklanjanje postojećih oštećenih trajnoelastičnih kitova i brtvenih masa,
- čišćenje podloge,                                                                             - ugradnju kompatibilnih brtvenih traka i/ili masa,
- osiguranje trajne vodonepropusnosti.</t>
  </si>
  <si>
    <t>04.02.</t>
  </si>
  <si>
    <t>04.03.</t>
  </si>
  <si>
    <t>Zamjena vijaka i brtvi</t>
  </si>
  <si>
    <t>Postavljanje novih vijaka s gumenim brtvama</t>
  </si>
  <si>
    <t>Popravak postojećeg limenog krova</t>
  </si>
  <si>
    <t>visina otvora u odnosu na kotu posojećeg terena:</t>
  </si>
  <si>
    <t>Duljina vertikanih oluka:</t>
  </si>
  <si>
    <t>L=4,0 m</t>
  </si>
  <si>
    <t>Pregled svjetlarnika izrađenih od leksana, uključujući pregled ploča, spojeva i pričvršćenja, evidentiranje pukotina, rupa i oštećenja (uključivo oštećenja od tuče), utvrđivanje potrebe za sanacijom ili zamjenom. Cijenom obuhvaćen sav rad. Svjetlarnici su dimenzija 90*1580 cm.</t>
  </si>
  <si>
    <t>Iskop zemlje i spajanje novih vertikalnih oluka na postojeću cijevnu odvodnju.                                                              Rad obuhvaća:
- strojni i/ili ručni iskop rova do potrebne dubine,
- eventualno razbijanje i ponovnu sanaciju hodnih ili zelenih površina,
- dobavu i ugradnju cijevi i spojnih elemenata,
- spajanje na postojeću odvodnju,
- zatrpavanje rova, zbijanje slojeva,
- sanaciju terena u prvobitno stanje.                           Cijenom obuhvaćen sav rad, materijal i sanacija.</t>
  </si>
  <si>
    <t>Sanacija manjih rupa i pukotina nastalih od tuče na pločama od leksana.                                                                   Rad obuhvaća:
- čišćenje i pripremu površine,
- sanaciju specijalnim UV otpornim masama,
- osiguranje vodonepropusnosti i trajnosti spoja.</t>
  </si>
  <si>
    <t>Izrada otvora dimenzije cca 200/100 mm (ili prema stvarnom stanju koje će se utvrditi na licu mjesta) kroz ventiliranu fasadu na lokacijama postojećih krovnih slivnika radi izvlačenja vertikalnih oluka u vidljivu zonu.                                                                   Rad obuhvaća:
- izradu, montažu i demontažu potrebne skele ili radne platforme,
- zaštitu postojeće fasade, završnih slojeva i okolnih elemenata,
- precizno probijanje fasadnog sustava (obloga, potkonstrukcija, toplinska izolacija)
- obradu rubova otvora,
- trajnu sanaciju fasade oko otvora (brtvljenje, završna obrada kompatibilnim materijalima),                                                                     - zatvaranje postojeće oborinske vertikale.
- sav potreban pomoćni materijal, rad, alat i prijevoz.</t>
  </si>
  <si>
    <t xml:space="preserve">Izrada, dobava i montaža novih limenih vertikalnih oluka odgovarajućih dimenzija.
Rad obuhvaća:
- dobavu lima,
- izradu elemenata po mjeri,
- montažu s potrebnim nosačima,
- spojeve, koljena, revizije
- spajanje na krovne slivnike i cijevnu odvodnju
Cijenom obuhvaćen sav rad, sav materijal i kompletna funkcionalnost sustava. </t>
  </si>
  <si>
    <t xml:space="preserve">Poravnjanje i fiksiranje odvojenog dijela profiliranog lima </t>
  </si>
  <si>
    <t>L=8,0 m</t>
  </si>
  <si>
    <t>h=4,0 m</t>
  </si>
  <si>
    <t>h=8,0 m</t>
  </si>
  <si>
    <t>Izrada otvora dimenzije cca 80/140 mm (ili prema stvarnom stanju koje će se utvrditi na licu mjesta) kroz ventiliranu fasadu na lokacijama postojećih krovnih slivnika radi izvlačenja vertikalnih oluka u vidljivu zonu.                                                                   Rad obuhvaća:
- izradu, montažu i demontažu potrebne skele ili radne platforme
- zaštitu postojeće fasade, završnih slojeva i okolnih elemenata
- precizno probijanje fasadnog sustava (obloga, potkonstrukcija, toplinska izolacija)
- obradu rubova otvora,                                                                              - zatvaranje postojeće oborinske vertikale,
- trajnu sanaciju fasade oko otvora (brtvljenje, završna obrada kompatibilnim materijalima)
- sav potreban pomoćni materijal, rad, alat i prijevoz.</t>
  </si>
  <si>
    <t>L=9,0 m</t>
  </si>
  <si>
    <t>TROŠKOVNIK GRAĐEVINSKO-OBRTNIČKIH RADOVA - FAZA 1 - DVORANA</t>
  </si>
  <si>
    <t>TROŠKOVNIK GRAĐEVINSKO-OBRTNIČKIH RADOVA - FAZA 2 ŠKOLA</t>
  </si>
  <si>
    <t>FAZA 1 - DVORANA</t>
  </si>
  <si>
    <t>FAZA 2 - ŠKOLA</t>
  </si>
  <si>
    <t>FAZA 1 - DVORANA UKUPNO</t>
  </si>
  <si>
    <t>Osijek, prosinac 2025.</t>
  </si>
  <si>
    <t>Građevina: OŠ Sarvaš</t>
  </si>
  <si>
    <t>Lokacija: Sarvaš</t>
  </si>
  <si>
    <t>h=9,0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</si>
</sst>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.00"/>
    <numFmt numFmtId="165" formatCode="#,##0.00\ &quot;kn&quot;"/>
    <numFmt numFmtId="166" formatCode="#,##0.00\ [$€-1]"/>
  </numFmts>
  <fonts count="2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sz val="10"/>
      <name val="Arial"/>
      <family val="2"/>
    </font>
    <font>
      <b/>
      <sz val="10"/>
      <color theme="4" tint="-0.249977111117893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9"/>
      <name val="PF Din Text Cond Pro Light"/>
      <charset val="238"/>
    </font>
    <font>
      <sz val="9"/>
      <name val="Tahoma"/>
      <family val="2"/>
      <charset val="238"/>
    </font>
    <font>
      <sz val="10"/>
      <color theme="1"/>
      <name val="Frutiger CE Light"/>
      <family val="2"/>
      <charset val="238"/>
    </font>
    <font>
      <b/>
      <sz val="10"/>
      <color theme="1"/>
      <name val="Frutiger CE Light"/>
      <family val="2"/>
      <charset val="238"/>
    </font>
    <font>
      <sz val="10"/>
      <name val="Helv"/>
    </font>
    <font>
      <sz val="11"/>
      <color theme="1"/>
      <name val="Franklin Gothic Book"/>
      <family val="2"/>
      <charset val="238"/>
    </font>
    <font>
      <sz val="10"/>
      <name val="Helvetica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8.5"/>
      <name val="Tahoma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2">
    <xf numFmtId="0" fontId="0" fillId="0" borderId="0"/>
    <xf numFmtId="0" fontId="11" fillId="0" borderId="0" applyNumberFormat="0" applyBorder="0" applyProtection="0">
      <alignment horizontal="left" vertical="top" wrapText="1"/>
    </xf>
    <xf numFmtId="0" fontId="11" fillId="0" borderId="0" applyNumberFormat="0" applyBorder="0" applyProtection="0">
      <alignment horizontal="right" vertical="top" wrapText="1"/>
    </xf>
    <xf numFmtId="164" fontId="11" fillId="0" borderId="0" applyBorder="0" applyProtection="0">
      <alignment horizontal="right" vertical="top" wrapText="1"/>
    </xf>
    <xf numFmtId="0" fontId="4" fillId="0" borderId="0"/>
    <xf numFmtId="0" fontId="13" fillId="0" borderId="0"/>
    <xf numFmtId="0" fontId="13" fillId="0" borderId="0">
      <alignment vertical="top" wrapText="1"/>
    </xf>
    <xf numFmtId="0" fontId="5" fillId="0" borderId="0"/>
    <xf numFmtId="0" fontId="14" fillId="0" borderId="0">
      <alignment vertical="top" wrapText="1"/>
    </xf>
    <xf numFmtId="0" fontId="15" fillId="0" borderId="0">
      <alignment vertical="top" wrapText="1"/>
    </xf>
    <xf numFmtId="0" fontId="16" fillId="0" borderId="0"/>
    <xf numFmtId="0" fontId="16" fillId="3" borderId="0" applyNumberFormat="0" applyBorder="0" applyAlignment="0" applyProtection="0"/>
    <xf numFmtId="0" fontId="16" fillId="0" borderId="0"/>
    <xf numFmtId="0" fontId="5" fillId="0" borderId="0"/>
    <xf numFmtId="0" fontId="17" fillId="0" borderId="6" applyNumberFormat="0" applyFill="0" applyAlignment="0" applyProtection="0"/>
    <xf numFmtId="0" fontId="18" fillId="0" borderId="0"/>
    <xf numFmtId="0" fontId="5" fillId="0" borderId="0"/>
    <xf numFmtId="0" fontId="5" fillId="0" borderId="0"/>
    <xf numFmtId="0" fontId="19" fillId="0" borderId="0"/>
    <xf numFmtId="0" fontId="18" fillId="0" borderId="0"/>
    <xf numFmtId="0" fontId="5" fillId="0" borderId="0"/>
    <xf numFmtId="0" fontId="5" fillId="0" borderId="0"/>
    <xf numFmtId="0" fontId="20" fillId="0" borderId="0"/>
    <xf numFmtId="0" fontId="3" fillId="0" borderId="0"/>
    <xf numFmtId="0" fontId="5" fillId="0" borderId="0"/>
    <xf numFmtId="0" fontId="21" fillId="0" borderId="0"/>
    <xf numFmtId="0" fontId="7" fillId="0" borderId="0"/>
    <xf numFmtId="0" fontId="2" fillId="0" borderId="0"/>
    <xf numFmtId="0" fontId="5" fillId="0" borderId="0"/>
    <xf numFmtId="0" fontId="23" fillId="0" borderId="0">
      <alignment horizontal="justify" vertical="top" wrapText="1"/>
    </xf>
    <xf numFmtId="0" fontId="1" fillId="0" borderId="0"/>
    <xf numFmtId="0" fontId="1" fillId="0" borderId="0"/>
  </cellStyleXfs>
  <cellXfs count="8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center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/>
    <xf numFmtId="0" fontId="7" fillId="2" borderId="2" xfId="0" applyFont="1" applyFill="1" applyBorder="1" applyAlignment="1">
      <alignment vertical="top"/>
    </xf>
    <xf numFmtId="0" fontId="7" fillId="2" borderId="3" xfId="0" applyFont="1" applyFill="1" applyBorder="1" applyAlignment="1">
      <alignment horizontal="right" vertical="top"/>
    </xf>
    <xf numFmtId="0" fontId="12" fillId="0" borderId="0" xfId="0" applyFont="1"/>
    <xf numFmtId="0" fontId="7" fillId="0" borderId="0" xfId="0" applyFont="1" applyAlignment="1">
      <alignment horizontal="right" vertical="top"/>
    </xf>
    <xf numFmtId="2" fontId="7" fillId="0" borderId="0" xfId="0" applyNumberFormat="1" applyFont="1" applyAlignment="1">
      <alignment horizontal="justify" vertical="justify" wrapText="1"/>
    </xf>
    <xf numFmtId="0" fontId="9" fillId="0" borderId="0" xfId="0" applyFont="1" applyAlignment="1">
      <alignment horizontal="right" vertical="top"/>
    </xf>
    <xf numFmtId="0" fontId="7" fillId="0" borderId="0" xfId="0" quotePrefix="1" applyFont="1" applyAlignment="1">
      <alignment horizontal="justify" vertical="top" wrapText="1"/>
    </xf>
    <xf numFmtId="0" fontId="5" fillId="0" borderId="0" xfId="0" applyFont="1" applyAlignment="1">
      <alignment horizontal="left" vertical="top" wrapText="1"/>
    </xf>
    <xf numFmtId="2" fontId="7" fillId="0" borderId="0" xfId="0" applyNumberFormat="1" applyFont="1" applyAlignment="1">
      <alignment horizontal="left" vertical="top" wrapText="1"/>
    </xf>
    <xf numFmtId="2" fontId="7" fillId="0" borderId="0" xfId="0" quotePrefix="1" applyNumberFormat="1" applyFont="1" applyAlignment="1">
      <alignment horizontal="left" vertical="top" wrapText="1"/>
    </xf>
    <xf numFmtId="0" fontId="7" fillId="2" borderId="3" xfId="0" applyFont="1" applyFill="1" applyBorder="1" applyAlignment="1">
      <alignment horizontal="left" vertical="top"/>
    </xf>
    <xf numFmtId="0" fontId="7" fillId="2" borderId="3" xfId="4" applyFont="1" applyFill="1" applyBorder="1" applyAlignment="1">
      <alignment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/>
    <xf numFmtId="2" fontId="10" fillId="0" borderId="0" xfId="0" applyNumberFormat="1" applyFont="1" applyAlignment="1">
      <alignment horizontal="left" vertical="top" wrapText="1"/>
    </xf>
    <xf numFmtId="0" fontId="10" fillId="2" borderId="3" xfId="0" applyFont="1" applyFill="1" applyBorder="1" applyAlignment="1">
      <alignment horizontal="right" vertical="top"/>
    </xf>
    <xf numFmtId="0" fontId="7" fillId="0" borderId="0" xfId="0" applyFont="1" applyAlignment="1">
      <alignment horizontal="left"/>
    </xf>
    <xf numFmtId="4" fontId="12" fillId="0" borderId="0" xfId="0" applyNumberFormat="1" applyFont="1"/>
    <xf numFmtId="166" fontId="12" fillId="0" borderId="0" xfId="0" applyNumberFormat="1" applyFont="1"/>
    <xf numFmtId="0" fontId="12" fillId="2" borderId="1" xfId="0" applyFont="1" applyFill="1" applyBorder="1"/>
    <xf numFmtId="4" fontId="0" fillId="0" borderId="0" xfId="0" applyNumberFormat="1"/>
    <xf numFmtId="4" fontId="0" fillId="2" borderId="4" xfId="0" applyNumberFormat="1" applyFill="1" applyBorder="1"/>
    <xf numFmtId="4" fontId="0" fillId="2" borderId="1" xfId="0" applyNumberFormat="1" applyFill="1" applyBorder="1"/>
    <xf numFmtId="0" fontId="7" fillId="0" borderId="0" xfId="0" quotePrefix="1" applyFont="1" applyAlignment="1">
      <alignment horizontal="left" vertical="top" wrapText="1"/>
    </xf>
    <xf numFmtId="0" fontId="22" fillId="0" borderId="0" xfId="0" quotePrefix="1" applyFont="1" applyAlignment="1">
      <alignment horizontal="left" vertical="top"/>
    </xf>
    <xf numFmtId="0" fontId="12" fillId="4" borderId="1" xfId="0" applyFont="1" applyFill="1" applyBorder="1"/>
    <xf numFmtId="4" fontId="0" fillId="4" borderId="1" xfId="0" applyNumberFormat="1" applyFill="1" applyBorder="1" applyAlignment="1">
      <alignment horizontal="right"/>
    </xf>
    <xf numFmtId="4" fontId="5" fillId="0" borderId="0" xfId="0" applyNumberFormat="1" applyFont="1"/>
    <xf numFmtId="0" fontId="22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/>
    </xf>
    <xf numFmtId="0" fontId="5" fillId="0" borderId="0" xfId="0" applyFont="1" applyAlignment="1">
      <alignment horizontal="justify" vertical="top"/>
    </xf>
    <xf numFmtId="0" fontId="25" fillId="0" borderId="1" xfId="0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" fontId="25" fillId="0" borderId="0" xfId="0" applyNumberFormat="1" applyFont="1" applyAlignment="1">
      <alignment horizontal="center" vertical="center" wrapText="1"/>
    </xf>
    <xf numFmtId="0" fontId="22" fillId="2" borderId="3" xfId="0" applyFont="1" applyFill="1" applyBorder="1" applyAlignment="1">
      <alignment horizontal="center"/>
    </xf>
    <xf numFmtId="4" fontId="22" fillId="2" borderId="3" xfId="0" applyNumberFormat="1" applyFont="1" applyFill="1" applyBorder="1" applyAlignment="1">
      <alignment horizontal="center"/>
    </xf>
    <xf numFmtId="4" fontId="22" fillId="2" borderId="4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right" vertical="top"/>
    </xf>
    <xf numFmtId="165" fontId="22" fillId="0" borderId="0" xfId="0" applyNumberFormat="1" applyFont="1" applyAlignment="1">
      <alignment horizontal="center" vertical="top"/>
    </xf>
    <xf numFmtId="4" fontId="22" fillId="0" borderId="0" xfId="0" applyNumberFormat="1" applyFont="1" applyAlignment="1">
      <alignment horizontal="center" vertical="top"/>
    </xf>
    <xf numFmtId="0" fontId="5" fillId="2" borderId="3" xfId="0" applyFont="1" applyFill="1" applyBorder="1"/>
    <xf numFmtId="0" fontId="5" fillId="2" borderId="3" xfId="4" applyFont="1" applyFill="1" applyBorder="1" applyAlignment="1">
      <alignment vertical="center" wrapText="1"/>
    </xf>
    <xf numFmtId="4" fontId="5" fillId="2" borderId="3" xfId="4" applyNumberFormat="1" applyFont="1" applyFill="1" applyBorder="1" applyAlignment="1">
      <alignment vertical="center" wrapText="1"/>
    </xf>
    <xf numFmtId="4" fontId="5" fillId="2" borderId="5" xfId="4" applyNumberFormat="1" applyFont="1" applyFill="1" applyBorder="1" applyAlignment="1">
      <alignment vertical="center" wrapText="1"/>
    </xf>
    <xf numFmtId="0" fontId="5" fillId="0" borderId="0" xfId="4" applyFont="1" applyAlignment="1">
      <alignment horizontal="center" vertical="center"/>
    </xf>
    <xf numFmtId="4" fontId="5" fillId="0" borderId="0" xfId="4" applyNumberFormat="1" applyFont="1" applyAlignment="1">
      <alignment horizontal="center" vertical="center"/>
    </xf>
    <xf numFmtId="4" fontId="5" fillId="0" borderId="0" xfId="4" applyNumberFormat="1" applyFont="1" applyAlignment="1" applyProtection="1">
      <alignment horizontal="center" vertical="center"/>
      <protection locked="0"/>
    </xf>
    <xf numFmtId="4" fontId="5" fillId="2" borderId="3" xfId="0" applyNumberFormat="1" applyFont="1" applyFill="1" applyBorder="1"/>
    <xf numFmtId="0" fontId="22" fillId="2" borderId="3" xfId="4" applyFont="1" applyFill="1" applyBorder="1" applyAlignment="1">
      <alignment horizontal="center" vertical="center"/>
    </xf>
    <xf numFmtId="4" fontId="22" fillId="2" borderId="3" xfId="4" applyNumberFormat="1" applyFont="1" applyFill="1" applyBorder="1" applyAlignment="1">
      <alignment horizontal="center" vertical="center"/>
    </xf>
    <xf numFmtId="4" fontId="22" fillId="2" borderId="3" xfId="4" applyNumberFormat="1" applyFont="1" applyFill="1" applyBorder="1" applyAlignment="1" applyProtection="1">
      <alignment horizontal="center" vertical="center"/>
      <protection locked="0"/>
    </xf>
    <xf numFmtId="4" fontId="22" fillId="2" borderId="4" xfId="4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top" wrapText="1"/>
    </xf>
    <xf numFmtId="0" fontId="22" fillId="0" borderId="0" xfId="0" applyFont="1" applyAlignment="1">
      <alignment horizontal="justify" vertical="top" wrapText="1"/>
    </xf>
    <xf numFmtId="4" fontId="24" fillId="0" borderId="0" xfId="0" applyNumberFormat="1" applyFont="1" applyAlignment="1">
      <alignment horizontal="center"/>
    </xf>
    <xf numFmtId="0" fontId="0" fillId="2" borderId="1" xfId="0" applyFill="1" applyBorder="1"/>
    <xf numFmtId="4" fontId="0" fillId="0" borderId="0" xfId="0" applyNumberFormat="1" applyAlignment="1">
      <alignment horizontal="right"/>
    </xf>
    <xf numFmtId="4" fontId="12" fillId="2" borderId="1" xfId="0" applyNumberFormat="1" applyFont="1" applyFill="1" applyBorder="1"/>
    <xf numFmtId="0" fontId="9" fillId="0" borderId="0" xfId="0" applyFont="1"/>
    <xf numFmtId="0" fontId="26" fillId="0" borderId="0" xfId="0" applyFont="1"/>
    <xf numFmtId="0" fontId="12" fillId="2" borderId="2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</cellXfs>
  <cellStyles count="32">
    <cellStyle name="20% - Isticanje1 2" xfId="11" xr:uid="{06999274-9168-483B-8FA1-0462C38E8572}"/>
    <cellStyle name="A4 Small 210 x 297 mm" xfId="13" xr:uid="{A0C95D3F-C1CB-418B-89F9-DB3E2BF06109}"/>
    <cellStyle name="cijene i kolicine" xfId="3" xr:uid="{3A312072-BB2A-4F98-8FCA-CC62DC5EF86E}"/>
    <cellStyle name="jed. mj." xfId="2" xr:uid="{2E10975C-0E99-40F5-BF36-C2753556BE44}"/>
    <cellStyle name="Normal 13 2" xfId="20" xr:uid="{A00DEE69-FD22-400E-A6FE-7DCFCB66DF2B}"/>
    <cellStyle name="Normal 19 3" xfId="23" xr:uid="{617D425C-B4AD-4E95-9FEE-C77C91F10D44}"/>
    <cellStyle name="Normal 19 3 2" xfId="30" xr:uid="{B0B1D24F-5191-41C7-B737-6BE0259FF5DE}"/>
    <cellStyle name="Normal 2" xfId="5" xr:uid="{2FC9B2F0-B2DE-4BDB-AE8C-243D09BCC4CB}"/>
    <cellStyle name="Normal 2 2 2" xfId="4" xr:uid="{EF1F849E-36BC-487A-A381-95591D038869}"/>
    <cellStyle name="Normal 2 2 2 2" xfId="8" xr:uid="{7E60A439-A192-476D-9917-BD9BC5B13BA4}"/>
    <cellStyle name="Normal 2 2 2 3" xfId="24" xr:uid="{FD6EE668-F403-47AC-8D22-11D7B64E3235}"/>
    <cellStyle name="Normal 2 2 2 4" xfId="27" xr:uid="{4B1940EE-815F-481D-846C-D31C013360CB}"/>
    <cellStyle name="Normal 2 2 4" xfId="7" xr:uid="{76FA5CEB-73BC-498A-837D-818F11FA96B9}"/>
    <cellStyle name="Normal 3" xfId="29" xr:uid="{F99B5951-4567-4FEC-9CD4-5833FCBC1FB4}"/>
    <cellStyle name="Normal 31" xfId="21" xr:uid="{0D84976A-B0F2-4BA1-80EC-87FD001884F6}"/>
    <cellStyle name="Normal 4 5" xfId="9" xr:uid="{AC9CA9A1-E776-4F11-931F-945D2F5B411D}"/>
    <cellStyle name="Normal_TROŠKOVNIK - KAM - ŽUTO" xfId="25" xr:uid="{A53F9C23-898C-45EA-B431-366573B20DBF}"/>
    <cellStyle name="Normalno" xfId="0" builtinId="0"/>
    <cellStyle name="Normalno 2" xfId="6" xr:uid="{C434A813-2E68-4B23-A454-1F360D2470E8}"/>
    <cellStyle name="Normalno 2 2" xfId="12" xr:uid="{811FBD92-6634-4BE2-A451-ACE3015D4C43}"/>
    <cellStyle name="Normalno 2 3" xfId="26" xr:uid="{18278114-206A-43B8-BF8D-0034BB121D3F}"/>
    <cellStyle name="Normalno 3" xfId="10" xr:uid="{7D32DFDF-CE04-4FBE-BC3B-18FA04EDC9CB}"/>
    <cellStyle name="Normalno 3 2" xfId="18" xr:uid="{7A6EBE4F-4F0B-47C7-B308-6CC0E88E29C9}"/>
    <cellStyle name="Normalno 4" xfId="17" xr:uid="{48F04BC1-4E66-46D4-BF7C-64F0F07E22F9}"/>
    <cellStyle name="Normalno 5" xfId="22" xr:uid="{5E9AF09D-9FBE-4883-B735-629E21F1AB15}"/>
    <cellStyle name="Normalno 6" xfId="31" xr:uid="{8447684A-BC76-49B5-8DFC-446D0203F188}"/>
    <cellStyle name="Normalno 8" xfId="28" xr:uid="{3D26B5E0-3D71-49FA-9D1B-64F9EEE291E6}"/>
    <cellStyle name="Obično_Sheet1" xfId="16" xr:uid="{71E4BC4C-C06C-4DB8-A2FA-C646B97E7282}"/>
    <cellStyle name="opis stavke" xfId="1" xr:uid="{9E55023F-962B-4971-9E27-59F5CE278DA9}"/>
    <cellStyle name="Stil 1" xfId="19" xr:uid="{99860992-1B33-4884-B8C6-CB0BA51C3AEC}"/>
    <cellStyle name="Style 1" xfId="15" xr:uid="{0379574B-91FF-45F2-A7C8-9DBB7B29B472}"/>
    <cellStyle name="Ukupni zbroj 2" xfId="14" xr:uid="{3F9126F8-D5DB-4521-99FE-720872C7958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\data1%20(d)\P%200134%20-%20Alca%20kukuzovac\backup%20dalibor\PODLOGE\bero%20werkos\RN%20018-07-KU%20Krajobrazno%20&#272;akovo-Sredanci\Ugovorni%20tro&#353;kovnik%20KRAJOBRAZ%20&#272;AKOVO%20-%20SREDANC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vana-m\D\farma-SLAscaK\TEND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KTORI"/>
      <sheetName val="A.trasa"/>
      <sheetName val="B.PUTNI PRIJELAZI I PROLAZI"/>
      <sheetName val="C.PUO &quot;ĐAKOVO - JUG&quot; "/>
      <sheetName val="D.PUO &quot;ANDRIJEVCI&quot;"/>
      <sheetName val="Rekapitulacija"/>
      <sheetName val="Uputa"/>
      <sheetName val="A_trasa"/>
      <sheetName val="B_PUTNI_PRIJELAZI_I_PROLAZI"/>
      <sheetName val="C_PUO_&quot;ĐAKOVO_-_JUG&quot;_"/>
      <sheetName val="D_PUO_&quot;ANDRIJEVCI&quot;"/>
      <sheetName val="A_trasa1"/>
      <sheetName val="B_PUTNI_PRIJELAZI_I_PROLAZI1"/>
      <sheetName val="C_PUO_&quot;ĐAKOVO_-_JUG&quot;_1"/>
      <sheetName val="D_PUO_&quot;ANDRIJEVCI&quot;1"/>
      <sheetName val="A_trasa2"/>
      <sheetName val="B_PUTNI_PRIJELAZI_I_PROLAZI2"/>
      <sheetName val="C_PUO_&quot;ĐAKOVO_-_JUG&quot;_2"/>
      <sheetName val="D_PUO_&quot;ANDRIJEVCI&quot;2"/>
      <sheetName val="A_trasa3"/>
      <sheetName val="B_PUTNI_PRIJELAZI_I_PROLAZI3"/>
      <sheetName val="C_PUO_&quot;ĐAKOVO_-_JUG&quot;_3"/>
      <sheetName val="D_PUO_&quot;ANDRIJEVCI&quot;3"/>
      <sheetName val="A_trasa4"/>
      <sheetName val="B_PUTNI_PRIJELAZI_I_PROLAZI4"/>
      <sheetName val="C_PUO_&quot;ĐAKOVO_-_JUG&quot;_4"/>
      <sheetName val="D_PUO_&quot;ANDRIJEVCI&quot;4"/>
      <sheetName val="slaba struja"/>
    </sheetNames>
    <sheetDataSet>
      <sheetData sheetId="0" refreshError="1">
        <row r="2">
          <cell r="B2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Module6"/>
      <sheetName val="Module5"/>
      <sheetName val="Module4"/>
      <sheetName val="Module3"/>
      <sheetName val="Module2"/>
      <sheetName val="Module1"/>
      <sheetName val="Nap"/>
      <sheetName val="Osn-Pod"/>
      <sheetName val="Ugov"/>
      <sheetName val="Kuce"/>
      <sheetName val="Pr-Sit"/>
      <sheetName val="Dop-Ug"/>
      <sheetName val="Obra"/>
      <sheetName val="Ok-Sit"/>
      <sheetName val="Evid"/>
      <sheetName val="Osn_Pod"/>
      <sheetName val="proraču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5">
          <cell r="E5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D9715-F368-4AE2-8039-5A5EF0EA8A87}">
  <sheetPr codeName="List1"/>
  <dimension ref="B1:F37"/>
  <sheetViews>
    <sheetView view="pageBreakPreview" zoomScale="85" zoomScaleNormal="100" zoomScaleSheetLayoutView="85" workbookViewId="0">
      <selection activeCell="H29" sqref="H29"/>
    </sheetView>
  </sheetViews>
  <sheetFormatPr defaultRowHeight="12.75"/>
  <cols>
    <col min="1" max="1" width="3.140625" customWidth="1"/>
    <col min="2" max="2" width="64.140625" customWidth="1"/>
    <col min="3" max="3" width="15.42578125" customWidth="1"/>
  </cols>
  <sheetData>
    <row r="1" spans="2:6">
      <c r="B1" s="4" t="s">
        <v>28</v>
      </c>
    </row>
    <row r="2" spans="2:6">
      <c r="B2" s="4" t="s">
        <v>95</v>
      </c>
    </row>
    <row r="3" spans="2:6">
      <c r="B3" s="4" t="s">
        <v>96</v>
      </c>
    </row>
    <row r="4" spans="2:6" ht="14.25">
      <c r="B4" s="79"/>
    </row>
    <row r="5" spans="2:6" ht="14.25">
      <c r="B5" s="79"/>
    </row>
    <row r="6" spans="2:6">
      <c r="B6" s="4" t="s">
        <v>23</v>
      </c>
    </row>
    <row r="7" spans="2:6">
      <c r="B7" s="78"/>
    </row>
    <row r="8" spans="2:6">
      <c r="B8" s="32"/>
    </row>
    <row r="9" spans="2:6">
      <c r="B9" s="32"/>
    </row>
    <row r="10" spans="2:6">
      <c r="B10" s="32"/>
    </row>
    <row r="11" spans="2:6">
      <c r="B11" s="32"/>
    </row>
    <row r="12" spans="2:6">
      <c r="B12" s="32"/>
    </row>
    <row r="13" spans="2:6">
      <c r="B13" s="32"/>
    </row>
    <row r="14" spans="2:6">
      <c r="B14" s="32"/>
    </row>
    <row r="15" spans="2:6">
      <c r="B15" s="32"/>
      <c r="F15" s="36"/>
    </row>
    <row r="16" spans="2:6">
      <c r="B16" s="32" t="s">
        <v>94</v>
      </c>
    </row>
    <row r="19" spans="2:6">
      <c r="B19" s="82" t="s">
        <v>24</v>
      </c>
      <c r="C19" s="83"/>
    </row>
    <row r="20" spans="2:6">
      <c r="B20" s="18"/>
    </row>
    <row r="21" spans="2:6">
      <c r="B21" s="80" t="s">
        <v>91</v>
      </c>
      <c r="C21" s="81"/>
    </row>
    <row r="22" spans="2:6">
      <c r="B22" s="41" t="s">
        <v>32</v>
      </c>
      <c r="C22" s="42">
        <f>'faza 1 - dvorana'!F27</f>
        <v>0</v>
      </c>
      <c r="F22" s="33"/>
    </row>
    <row r="23" spans="2:6">
      <c r="B23" s="41" t="s">
        <v>38</v>
      </c>
      <c r="C23" s="42">
        <f>'faza 1 - dvorana'!F35</f>
        <v>0</v>
      </c>
      <c r="F23" s="33"/>
    </row>
    <row r="24" spans="2:6">
      <c r="B24" s="41" t="s">
        <v>17</v>
      </c>
      <c r="C24" s="42">
        <f>'faza 1 - dvorana'!F63</f>
        <v>0</v>
      </c>
      <c r="F24" s="33"/>
    </row>
    <row r="25" spans="2:6">
      <c r="B25" s="41" t="s">
        <v>19</v>
      </c>
      <c r="C25" s="42">
        <f>'faza 1 - dvorana'!F73</f>
        <v>0</v>
      </c>
      <c r="F25" s="33"/>
    </row>
    <row r="26" spans="2:6">
      <c r="B26" s="35" t="s">
        <v>93</v>
      </c>
      <c r="C26" s="77">
        <f>SUM(C22:C25)</f>
        <v>0</v>
      </c>
      <c r="F26" s="33"/>
    </row>
    <row r="27" spans="2:6">
      <c r="B27" s="18"/>
      <c r="C27" s="76"/>
      <c r="F27" s="33"/>
    </row>
    <row r="28" spans="2:6">
      <c r="B28" s="35" t="s">
        <v>92</v>
      </c>
      <c r="C28" s="75"/>
      <c r="F28" s="33"/>
    </row>
    <row r="29" spans="2:6">
      <c r="B29" s="41" t="s">
        <v>32</v>
      </c>
      <c r="C29" s="42">
        <f>'faza 2 - Škola'!F22</f>
        <v>0</v>
      </c>
      <c r="F29" s="33"/>
    </row>
    <row r="30" spans="2:6">
      <c r="B30" s="41" t="s">
        <v>38</v>
      </c>
      <c r="C30" s="42">
        <f>'faza 2 - Škola'!F30</f>
        <v>0</v>
      </c>
      <c r="F30" s="33"/>
    </row>
    <row r="31" spans="2:6">
      <c r="B31" s="41" t="s">
        <v>17</v>
      </c>
      <c r="C31" s="42">
        <f>'faza 2 - Škola'!F39</f>
        <v>0</v>
      </c>
      <c r="F31" s="33"/>
    </row>
    <row r="32" spans="2:6">
      <c r="B32" s="41" t="s">
        <v>19</v>
      </c>
      <c r="C32" s="42">
        <f>'faza 2 - Škola'!F59</f>
        <v>0</v>
      </c>
      <c r="F32" s="33"/>
    </row>
    <row r="33" spans="2:6">
      <c r="B33" s="35" t="s">
        <v>93</v>
      </c>
      <c r="C33" s="77">
        <f>SUM(C29:C32)</f>
        <v>0</v>
      </c>
      <c r="F33" s="33"/>
    </row>
    <row r="34" spans="2:6">
      <c r="B34" s="18"/>
    </row>
    <row r="35" spans="2:6">
      <c r="B35" s="35" t="s">
        <v>25</v>
      </c>
      <c r="C35" s="37">
        <f>C26+C33</f>
        <v>0</v>
      </c>
      <c r="F35" s="34"/>
    </row>
    <row r="36" spans="2:6">
      <c r="B36" s="18" t="s">
        <v>26</v>
      </c>
      <c r="C36" s="36">
        <f>ROUND(C35*0.25,2)</f>
        <v>0</v>
      </c>
      <c r="F36" s="34"/>
    </row>
    <row r="37" spans="2:6">
      <c r="B37" s="35" t="s">
        <v>27</v>
      </c>
      <c r="C37" s="38">
        <f>SUM(C35:C36)</f>
        <v>0</v>
      </c>
      <c r="F37" s="34"/>
    </row>
  </sheetData>
  <mergeCells count="2">
    <mergeCell ref="B21:C21"/>
    <mergeCell ref="B19:C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1:G79"/>
  <sheetViews>
    <sheetView view="pageBreakPreview" topLeftCell="A63" zoomScaleNormal="100" zoomScaleSheetLayoutView="100" zoomScalePageLayoutView="80" workbookViewId="0">
      <selection activeCell="K80" sqref="K80"/>
    </sheetView>
  </sheetViews>
  <sheetFormatPr defaultRowHeight="12.75"/>
  <cols>
    <col min="1" max="1" width="7" customWidth="1"/>
    <col min="2" max="2" width="49.7109375" customWidth="1"/>
    <col min="3" max="3" width="6.85546875" style="1" customWidth="1"/>
    <col min="4" max="4" width="10.42578125" style="43" customWidth="1"/>
    <col min="5" max="5" width="10" style="43" customWidth="1"/>
    <col min="6" max="6" width="12.7109375" style="43" customWidth="1"/>
  </cols>
  <sheetData>
    <row r="1" spans="1:7" ht="39" customHeight="1">
      <c r="A1" s="3"/>
      <c r="B1" s="8" t="s">
        <v>89</v>
      </c>
      <c r="C1" s="2"/>
      <c r="D1" s="45"/>
      <c r="E1" s="45"/>
    </row>
    <row r="2" spans="1:7">
      <c r="A2" s="3"/>
      <c r="B2" s="3"/>
      <c r="C2" s="46"/>
      <c r="D2" s="13"/>
      <c r="E2" s="45"/>
      <c r="F2" s="45"/>
      <c r="G2" s="4"/>
    </row>
    <row r="3" spans="1:7" s="1" customFormat="1" ht="22.5">
      <c r="A3" s="5" t="s">
        <v>4</v>
      </c>
      <c r="B3" s="5" t="s">
        <v>0</v>
      </c>
      <c r="C3" s="47" t="s">
        <v>5</v>
      </c>
      <c r="D3" s="48" t="s">
        <v>3</v>
      </c>
      <c r="E3" s="48" t="s">
        <v>1</v>
      </c>
      <c r="F3" s="48" t="s">
        <v>2</v>
      </c>
    </row>
    <row r="4" spans="1:7" s="1" customFormat="1">
      <c r="A4" s="9"/>
      <c r="B4" s="9"/>
      <c r="C4" s="49"/>
      <c r="D4" s="50"/>
      <c r="E4" s="50"/>
      <c r="F4" s="50"/>
    </row>
    <row r="5" spans="1:7" s="1" customFormat="1">
      <c r="A5" s="14" t="s">
        <v>10</v>
      </c>
      <c r="B5" s="15" t="s">
        <v>32</v>
      </c>
      <c r="C5" s="51"/>
      <c r="D5" s="52"/>
      <c r="E5" s="52"/>
      <c r="F5" s="53"/>
    </row>
    <row r="6" spans="1:7" s="1" customFormat="1">
      <c r="A6" s="10"/>
      <c r="B6" s="6"/>
      <c r="C6" s="2"/>
      <c r="D6" s="13"/>
      <c r="E6" s="13"/>
      <c r="F6" s="13"/>
    </row>
    <row r="7" spans="1:7" s="1" customFormat="1">
      <c r="A7" s="10" t="s">
        <v>6</v>
      </c>
      <c r="B7" s="6" t="s">
        <v>39</v>
      </c>
      <c r="C7" s="2"/>
      <c r="D7" s="13"/>
      <c r="E7" s="13"/>
      <c r="F7" s="13"/>
    </row>
    <row r="8" spans="1:7" s="1" customFormat="1" ht="213" customHeight="1">
      <c r="A8" s="10"/>
      <c r="B8" s="6" t="s">
        <v>81</v>
      </c>
      <c r="C8" s="2"/>
      <c r="D8" s="13"/>
      <c r="E8" s="13"/>
      <c r="F8" s="13"/>
    </row>
    <row r="9" spans="1:7" s="1" customFormat="1" ht="12" customHeight="1">
      <c r="A9" s="10"/>
      <c r="B9" s="6" t="s">
        <v>75</v>
      </c>
      <c r="C9" s="2"/>
      <c r="D9" s="13"/>
      <c r="E9" s="13"/>
      <c r="F9" s="13"/>
    </row>
    <row r="10" spans="1:7" s="1" customFormat="1" ht="12" customHeight="1">
      <c r="A10" s="10"/>
      <c r="B10" s="6" t="s">
        <v>97</v>
      </c>
      <c r="C10" s="2" t="s">
        <v>9</v>
      </c>
      <c r="D10" s="13">
        <v>6</v>
      </c>
      <c r="E10" s="13">
        <v>0</v>
      </c>
      <c r="F10" s="13">
        <f>IF(ISNUMBER(D10),ROUND(D10*ROUND(E10,2),2),"")</f>
        <v>0</v>
      </c>
    </row>
    <row r="11" spans="1:7" s="1" customFormat="1">
      <c r="A11" s="10"/>
      <c r="B11" s="6"/>
      <c r="C11" s="2"/>
      <c r="D11" s="13"/>
      <c r="E11" s="13"/>
      <c r="F11" s="13"/>
    </row>
    <row r="12" spans="1:7" s="1" customFormat="1">
      <c r="A12" s="10"/>
      <c r="B12" s="6"/>
      <c r="C12" s="2"/>
      <c r="D12" s="13"/>
      <c r="E12" s="13"/>
      <c r="F12" s="13"/>
    </row>
    <row r="13" spans="1:7" s="1" customFormat="1">
      <c r="A13" s="10" t="s">
        <v>7</v>
      </c>
      <c r="B13" s="28" t="s">
        <v>29</v>
      </c>
      <c r="C13" s="2"/>
      <c r="D13" s="13"/>
      <c r="E13" s="13"/>
      <c r="F13" s="13"/>
    </row>
    <row r="14" spans="1:7" s="1" customFormat="1" ht="93" customHeight="1">
      <c r="A14" s="10"/>
      <c r="B14" s="39" t="s">
        <v>57</v>
      </c>
      <c r="C14" s="2" t="s">
        <v>30</v>
      </c>
      <c r="D14" s="13">
        <v>700</v>
      </c>
      <c r="E14" s="13">
        <v>0</v>
      </c>
      <c r="F14" s="13">
        <f>IF(ISNUMBER(D14),ROUND(D14*ROUND(E14,2),2),"")</f>
        <v>0</v>
      </c>
    </row>
    <row r="15" spans="1:7" s="1" customFormat="1">
      <c r="A15" s="10"/>
      <c r="B15" s="7"/>
      <c r="C15" s="2"/>
      <c r="D15" s="13"/>
      <c r="E15" s="13"/>
      <c r="F15" s="13"/>
    </row>
    <row r="16" spans="1:7" s="1" customFormat="1">
      <c r="A16" s="10"/>
      <c r="B16" s="6"/>
      <c r="C16" s="2"/>
      <c r="D16" s="13"/>
      <c r="E16" s="13"/>
      <c r="F16" s="13" t="str">
        <f t="shared" ref="F16:F33" si="0">IF(ISNUMBER(D16),ROUND(D16*ROUND(E16,2),2),"")</f>
        <v/>
      </c>
    </row>
    <row r="17" spans="1:6" s="1" customFormat="1">
      <c r="A17" s="10" t="s">
        <v>8</v>
      </c>
      <c r="B17" s="40" t="s">
        <v>31</v>
      </c>
      <c r="C17" s="2"/>
      <c r="D17" s="13"/>
      <c r="E17" s="13"/>
      <c r="F17" s="13" t="str">
        <f t="shared" si="0"/>
        <v/>
      </c>
    </row>
    <row r="18" spans="1:6" s="1" customFormat="1" ht="106.9" customHeight="1">
      <c r="A18" s="11"/>
      <c r="B18" s="39" t="s">
        <v>58</v>
      </c>
      <c r="C18" s="2" t="s">
        <v>30</v>
      </c>
      <c r="D18" s="13">
        <v>700</v>
      </c>
      <c r="E18" s="13">
        <v>0</v>
      </c>
      <c r="F18" s="13">
        <f>IF(ISNUMBER(D18),ROUND(D18*ROUND(E18,2),2),"")</f>
        <v>0</v>
      </c>
    </row>
    <row r="19" spans="1:6" s="1" customFormat="1">
      <c r="A19" s="11"/>
      <c r="B19" s="12"/>
      <c r="C19" s="2"/>
      <c r="D19" s="13"/>
      <c r="E19" s="13"/>
      <c r="F19" s="13" t="str">
        <f t="shared" si="0"/>
        <v/>
      </c>
    </row>
    <row r="20" spans="1:6" s="1" customFormat="1">
      <c r="A20" s="10" t="s">
        <v>35</v>
      </c>
      <c r="B20" s="28" t="s">
        <v>40</v>
      </c>
      <c r="D20" s="43"/>
      <c r="E20" s="43"/>
      <c r="F20" s="13" t="str">
        <f t="shared" si="0"/>
        <v/>
      </c>
    </row>
    <row r="21" spans="1:6" s="1" customFormat="1" ht="93" customHeight="1">
      <c r="A21" s="10"/>
      <c r="B21" s="72" t="s">
        <v>59</v>
      </c>
      <c r="C21" s="2" t="s">
        <v>30</v>
      </c>
      <c r="D21" s="13">
        <v>10</v>
      </c>
      <c r="E21" s="13">
        <v>0</v>
      </c>
      <c r="F21" s="13">
        <f>IF(ISNUMBER(D21),ROUND(D21*ROUND(E21,2),2),"")</f>
        <v>0</v>
      </c>
    </row>
    <row r="22" spans="1:6" s="1" customFormat="1" ht="13.15" customHeight="1">
      <c r="A22" s="10"/>
      <c r="B22" s="72"/>
      <c r="C22" s="2"/>
      <c r="D22" s="13"/>
      <c r="E22" s="13"/>
      <c r="F22" s="13"/>
    </row>
    <row r="23" spans="1:6" s="1" customFormat="1" ht="12.4" customHeight="1">
      <c r="A23" s="10"/>
      <c r="B23" s="6"/>
      <c r="C23" s="2"/>
      <c r="D23" s="13"/>
      <c r="E23" s="13"/>
      <c r="F23" s="13"/>
    </row>
    <row r="24" spans="1:6" s="1" customFormat="1" ht="14.65" customHeight="1">
      <c r="A24" s="10" t="s">
        <v>42</v>
      </c>
      <c r="B24" s="44" t="s">
        <v>41</v>
      </c>
      <c r="C24" s="2"/>
      <c r="D24" s="13"/>
      <c r="E24" s="13"/>
      <c r="F24" s="13"/>
    </row>
    <row r="25" spans="1:6" s="1" customFormat="1" ht="67.900000000000006" customHeight="1">
      <c r="A25" s="10"/>
      <c r="B25" s="6" t="s">
        <v>78</v>
      </c>
      <c r="C25" s="2" t="s">
        <v>9</v>
      </c>
      <c r="D25" s="13">
        <v>11</v>
      </c>
      <c r="E25" s="13">
        <v>0</v>
      </c>
      <c r="F25" s="13">
        <f>IF(ISNUMBER(D25),ROUND(D25*ROUND(E25,2),2),"")</f>
        <v>0</v>
      </c>
    </row>
    <row r="26" spans="1:6" s="1" customFormat="1" ht="15" customHeight="1">
      <c r="A26" s="10"/>
      <c r="B26" s="6"/>
      <c r="C26" s="2"/>
      <c r="D26" s="13"/>
      <c r="E26" s="13"/>
      <c r="F26" s="13"/>
    </row>
    <row r="27" spans="1:6" s="1" customFormat="1" ht="15.4" customHeight="1">
      <c r="A27" s="16"/>
      <c r="B27" s="17" t="s">
        <v>33</v>
      </c>
      <c r="C27" s="54"/>
      <c r="D27" s="55"/>
      <c r="E27" s="55"/>
      <c r="F27" s="56">
        <f>SUM(F6:F26)</f>
        <v>0</v>
      </c>
    </row>
    <row r="28" spans="1:6" s="1" customFormat="1">
      <c r="A28" s="10"/>
      <c r="B28" s="7"/>
      <c r="C28" s="2"/>
      <c r="D28" s="13"/>
      <c r="E28" s="13"/>
      <c r="F28" s="13" t="str">
        <f t="shared" si="0"/>
        <v/>
      </c>
    </row>
    <row r="29" spans="1:6" s="1" customFormat="1">
      <c r="A29" s="10"/>
      <c r="B29" s="7"/>
      <c r="C29" s="2"/>
      <c r="D29" s="13"/>
      <c r="E29" s="13"/>
      <c r="F29" s="13"/>
    </row>
    <row r="30" spans="1:6" s="1" customFormat="1">
      <c r="A30" s="14" t="s">
        <v>11</v>
      </c>
      <c r="B30" s="15" t="s">
        <v>38</v>
      </c>
      <c r="C30" s="51"/>
      <c r="D30" s="52"/>
      <c r="E30" s="52"/>
      <c r="F30" s="53"/>
    </row>
    <row r="31" spans="1:6" s="1" customFormat="1">
      <c r="A31" s="10"/>
      <c r="B31" s="7"/>
      <c r="C31" s="2"/>
      <c r="D31" s="13"/>
      <c r="E31" s="13"/>
      <c r="F31" s="13"/>
    </row>
    <row r="32" spans="1:6" s="1" customFormat="1" ht="25.5">
      <c r="A32" s="10" t="s">
        <v>12</v>
      </c>
      <c r="B32" s="73" t="s">
        <v>43</v>
      </c>
      <c r="C32" s="2"/>
      <c r="D32" s="13"/>
      <c r="E32" s="13"/>
      <c r="F32" s="13"/>
    </row>
    <row r="33" spans="1:6" s="1" customFormat="1" ht="146.44999999999999" customHeight="1">
      <c r="A33" s="10"/>
      <c r="B33" s="6" t="s">
        <v>79</v>
      </c>
      <c r="C33" s="2" t="s">
        <v>9</v>
      </c>
      <c r="D33" s="13">
        <v>6</v>
      </c>
      <c r="E33" s="13">
        <v>0</v>
      </c>
      <c r="F33" s="13">
        <f t="shared" si="0"/>
        <v>0</v>
      </c>
    </row>
    <row r="34" spans="1:6" s="1" customFormat="1">
      <c r="A34" s="10"/>
      <c r="B34" s="7"/>
      <c r="C34" s="2"/>
      <c r="D34" s="13"/>
      <c r="E34" s="13"/>
      <c r="F34" s="13"/>
    </row>
    <row r="35" spans="1:6" s="1" customFormat="1">
      <c r="A35" s="16"/>
      <c r="B35" s="17" t="s">
        <v>44</v>
      </c>
      <c r="C35" s="54"/>
      <c r="D35" s="55"/>
      <c r="E35" s="55"/>
      <c r="F35" s="56">
        <f>SUM(F33:F34)</f>
        <v>0</v>
      </c>
    </row>
    <row r="36" spans="1:6" s="1" customFormat="1">
      <c r="A36" s="9"/>
      <c r="B36" s="9"/>
      <c r="C36" s="49"/>
      <c r="D36" s="50"/>
      <c r="E36" s="50"/>
      <c r="F36" s="50"/>
    </row>
    <row r="37" spans="1:6">
      <c r="A37" s="14" t="s">
        <v>13</v>
      </c>
      <c r="B37" s="26" t="s">
        <v>17</v>
      </c>
      <c r="C37" s="57"/>
      <c r="D37" s="55"/>
      <c r="E37" s="55"/>
      <c r="F37" s="56"/>
    </row>
    <row r="38" spans="1:6">
      <c r="A38" s="10"/>
      <c r="B38" s="19"/>
      <c r="C38" s="58"/>
      <c r="D38" s="59"/>
      <c r="E38" s="59"/>
      <c r="F38" s="59"/>
    </row>
    <row r="39" spans="1:6" ht="25.5">
      <c r="A39" s="10" t="s">
        <v>14</v>
      </c>
      <c r="B39" s="30" t="s">
        <v>34</v>
      </c>
      <c r="C39" s="2"/>
      <c r="D39" s="13"/>
      <c r="E39" s="13"/>
      <c r="F39" s="45"/>
    </row>
    <row r="40" spans="1:6" ht="198.6" customHeight="1">
      <c r="A40" s="10"/>
      <c r="B40" s="39" t="s">
        <v>61</v>
      </c>
      <c r="C40" s="2" t="s">
        <v>30</v>
      </c>
      <c r="D40" s="13">
        <v>10</v>
      </c>
      <c r="E40" s="13">
        <v>0</v>
      </c>
      <c r="F40" s="13">
        <f t="shared" ref="F40" si="1">IF(ISNUMBER(D40),ROUND(D40*ROUND(E40,2),2),"")</f>
        <v>0</v>
      </c>
    </row>
    <row r="41" spans="1:6">
      <c r="A41" s="10"/>
      <c r="B41" s="20"/>
      <c r="C41" s="2"/>
      <c r="D41" s="13"/>
      <c r="E41" s="13"/>
      <c r="F41" s="13"/>
    </row>
    <row r="42" spans="1:6">
      <c r="A42" s="10"/>
      <c r="B42" s="23"/>
      <c r="C42" s="2"/>
      <c r="D42" s="13"/>
      <c r="E42" s="13"/>
      <c r="F42" s="13"/>
    </row>
    <row r="43" spans="1:6">
      <c r="A43" s="10" t="s">
        <v>47</v>
      </c>
      <c r="B43" s="28" t="s">
        <v>45</v>
      </c>
      <c r="C43" s="58"/>
      <c r="D43" s="59"/>
      <c r="E43" s="59"/>
      <c r="F43" s="13" t="str">
        <f t="shared" ref="F43:F62" si="2">IF(ISNUMBER(D43),ROUND(D43*ROUND(E43,2),2),"")</f>
        <v/>
      </c>
    </row>
    <row r="44" spans="1:6" ht="108.6" customHeight="1">
      <c r="A44" s="10"/>
      <c r="B44" s="39" t="s">
        <v>62</v>
      </c>
      <c r="C44" s="2" t="s">
        <v>9</v>
      </c>
      <c r="D44" s="13">
        <v>6</v>
      </c>
      <c r="E44" s="13">
        <v>0</v>
      </c>
      <c r="F44" s="13">
        <f t="shared" si="2"/>
        <v>0</v>
      </c>
    </row>
    <row r="45" spans="1:6">
      <c r="A45" s="11"/>
      <c r="B45" s="6"/>
      <c r="C45" s="2"/>
      <c r="D45" s="13"/>
      <c r="E45" s="13"/>
      <c r="F45" s="13"/>
    </row>
    <row r="46" spans="1:6">
      <c r="A46" s="10"/>
      <c r="B46" s="6"/>
      <c r="C46" s="2"/>
      <c r="D46" s="13"/>
      <c r="E46" s="13"/>
      <c r="F46" s="13"/>
    </row>
    <row r="47" spans="1:6">
      <c r="A47" s="10" t="s">
        <v>48</v>
      </c>
      <c r="B47" s="44" t="s">
        <v>46</v>
      </c>
      <c r="C47" s="2"/>
      <c r="D47" s="13"/>
      <c r="E47" s="13"/>
      <c r="F47" s="13"/>
    </row>
    <row r="48" spans="1:6" ht="79.150000000000006" customHeight="1">
      <c r="A48" s="10"/>
      <c r="B48" s="6" t="s">
        <v>80</v>
      </c>
      <c r="C48" s="2" t="s">
        <v>9</v>
      </c>
      <c r="D48" s="13">
        <v>100</v>
      </c>
      <c r="E48" s="13">
        <v>0</v>
      </c>
      <c r="F48" s="13">
        <f t="shared" si="2"/>
        <v>0</v>
      </c>
    </row>
    <row r="49" spans="1:6">
      <c r="A49" s="10"/>
      <c r="B49" s="6"/>
      <c r="C49" s="2"/>
      <c r="D49" s="13"/>
      <c r="E49" s="13"/>
      <c r="F49" s="13"/>
    </row>
    <row r="50" spans="1:6">
      <c r="A50" s="10"/>
      <c r="B50" s="6"/>
      <c r="C50" s="2"/>
      <c r="D50" s="13"/>
      <c r="E50" s="13"/>
      <c r="F50" s="13"/>
    </row>
    <row r="51" spans="1:6">
      <c r="A51" s="10" t="s">
        <v>50</v>
      </c>
      <c r="B51" s="6" t="s">
        <v>36</v>
      </c>
      <c r="C51" s="2"/>
      <c r="D51" s="13"/>
      <c r="E51" s="13"/>
      <c r="F51" s="13"/>
    </row>
    <row r="52" spans="1:6" ht="93" customHeight="1">
      <c r="A52" s="10"/>
      <c r="B52" s="6" t="s">
        <v>49</v>
      </c>
      <c r="C52" s="2" t="s">
        <v>9</v>
      </c>
      <c r="D52" s="13">
        <v>1</v>
      </c>
      <c r="E52" s="13">
        <v>0</v>
      </c>
      <c r="F52" s="13">
        <f t="shared" si="2"/>
        <v>0</v>
      </c>
    </row>
    <row r="53" spans="1:6" ht="12.4" customHeight="1">
      <c r="A53" s="10"/>
      <c r="B53" s="6"/>
      <c r="C53" s="2"/>
      <c r="D53" s="13"/>
      <c r="E53" s="13"/>
      <c r="F53" s="13"/>
    </row>
    <row r="54" spans="1:6">
      <c r="A54" s="10"/>
      <c r="B54" s="6"/>
      <c r="C54" s="2"/>
      <c r="D54" s="13"/>
      <c r="E54" s="13"/>
      <c r="F54" s="13"/>
    </row>
    <row r="55" spans="1:6">
      <c r="A55" s="10" t="s">
        <v>51</v>
      </c>
      <c r="B55" s="44" t="s">
        <v>37</v>
      </c>
      <c r="C55" s="2"/>
      <c r="D55" s="13"/>
      <c r="E55" s="13"/>
      <c r="F55" s="13"/>
    </row>
    <row r="56" spans="1:6" ht="76.5">
      <c r="A56" s="11"/>
      <c r="B56" s="6" t="s">
        <v>52</v>
      </c>
      <c r="C56" s="2" t="s">
        <v>18</v>
      </c>
      <c r="D56" s="13">
        <v>370</v>
      </c>
      <c r="E56" s="13">
        <v>0</v>
      </c>
      <c r="F56" s="13">
        <f t="shared" si="2"/>
        <v>0</v>
      </c>
    </row>
    <row r="57" spans="1:6">
      <c r="A57" s="11"/>
      <c r="B57" s="6"/>
      <c r="C57" s="2"/>
      <c r="D57" s="13"/>
      <c r="E57" s="13"/>
      <c r="F57" s="13"/>
    </row>
    <row r="58" spans="1:6">
      <c r="A58" s="11"/>
      <c r="B58" s="6"/>
      <c r="C58" s="2"/>
      <c r="D58" s="13"/>
      <c r="E58" s="13"/>
      <c r="F58" s="13"/>
    </row>
    <row r="59" spans="1:6" ht="14.65" customHeight="1">
      <c r="A59" s="10" t="s">
        <v>63</v>
      </c>
      <c r="B59" s="44" t="s">
        <v>64</v>
      </c>
      <c r="C59" s="2"/>
      <c r="D59" s="13"/>
      <c r="E59" s="13"/>
      <c r="F59" s="13"/>
    </row>
    <row r="60" spans="1:6" ht="201.4" customHeight="1">
      <c r="A60" s="11"/>
      <c r="B60" s="6" t="s">
        <v>65</v>
      </c>
      <c r="C60" s="2" t="s">
        <v>30</v>
      </c>
      <c r="D60" s="13">
        <v>10</v>
      </c>
      <c r="E60" s="13">
        <v>0</v>
      </c>
      <c r="F60" s="13">
        <f t="shared" si="2"/>
        <v>0</v>
      </c>
    </row>
    <row r="61" spans="1:6">
      <c r="A61" s="11"/>
      <c r="B61" s="6"/>
      <c r="C61" s="2"/>
      <c r="D61" s="13"/>
      <c r="E61" s="13"/>
      <c r="F61" s="13"/>
    </row>
    <row r="62" spans="1:6">
      <c r="A62" s="11"/>
      <c r="B62" s="22"/>
      <c r="C62" s="2"/>
      <c r="D62" s="13"/>
      <c r="E62" s="13"/>
      <c r="F62" s="13" t="str">
        <f t="shared" si="2"/>
        <v/>
      </c>
    </row>
    <row r="63" spans="1:6">
      <c r="A63" s="16"/>
      <c r="B63" s="17" t="s">
        <v>53</v>
      </c>
      <c r="C63" s="60"/>
      <c r="D63" s="55"/>
      <c r="E63" s="55"/>
      <c r="F63" s="56">
        <f>SUM(F39:F62)</f>
        <v>0</v>
      </c>
    </row>
    <row r="64" spans="1:6">
      <c r="A64" s="10"/>
      <c r="B64" s="19"/>
      <c r="C64" s="58"/>
      <c r="D64" s="59"/>
      <c r="E64" s="59"/>
      <c r="F64" s="59"/>
    </row>
    <row r="65" spans="1:6">
      <c r="A65" s="10"/>
      <c r="B65" s="19"/>
      <c r="C65" s="58"/>
      <c r="D65" s="59"/>
      <c r="E65" s="59"/>
      <c r="F65" s="59"/>
    </row>
    <row r="66" spans="1:6">
      <c r="A66" s="14" t="s">
        <v>15</v>
      </c>
      <c r="B66" s="27" t="s">
        <v>19</v>
      </c>
      <c r="C66" s="61"/>
      <c r="D66" s="62"/>
      <c r="E66" s="62"/>
      <c r="F66" s="63"/>
    </row>
    <row r="67" spans="1:6">
      <c r="A67" s="21"/>
      <c r="B67" s="21"/>
      <c r="C67" s="64"/>
      <c r="D67" s="65"/>
      <c r="E67" s="66"/>
      <c r="F67" s="66"/>
    </row>
    <row r="68" spans="1:6">
      <c r="A68" s="10" t="s">
        <v>16</v>
      </c>
      <c r="B68" s="29" t="s">
        <v>54</v>
      </c>
      <c r="C68" s="2"/>
      <c r="D68" s="13"/>
      <c r="E68" s="13"/>
      <c r="F68" s="13" t="str">
        <f t="shared" ref="F68" si="3">IF(ISNUMBER(D68),ROUND(D68*ROUND(E68,2),2),"")</f>
        <v/>
      </c>
    </row>
    <row r="69" spans="1:6" ht="144" customHeight="1">
      <c r="A69" s="11"/>
      <c r="B69" s="25" t="s">
        <v>55</v>
      </c>
      <c r="F69" s="13"/>
    </row>
    <row r="70" spans="1:6" ht="13.9" customHeight="1">
      <c r="A70" s="11"/>
      <c r="B70" s="25" t="s">
        <v>76</v>
      </c>
      <c r="F70" s="13"/>
    </row>
    <row r="71" spans="1:6">
      <c r="A71" s="11"/>
      <c r="B71" s="25" t="s">
        <v>88</v>
      </c>
      <c r="C71" s="2" t="s">
        <v>9</v>
      </c>
      <c r="D71" s="13">
        <v>6</v>
      </c>
      <c r="E71" s="13">
        <v>0</v>
      </c>
      <c r="F71" s="13">
        <f t="shared" ref="F71" si="4">IF(ISNUMBER(D71),ROUND(D71*ROUND(E71,2),2),"")</f>
        <v>0</v>
      </c>
    </row>
    <row r="72" spans="1:6">
      <c r="A72" s="11"/>
      <c r="B72" s="24"/>
      <c r="C72" s="2"/>
      <c r="D72" s="13"/>
      <c r="E72" s="13"/>
      <c r="F72" s="13"/>
    </row>
    <row r="73" spans="1:6">
      <c r="A73" s="16"/>
      <c r="B73" s="17" t="s">
        <v>56</v>
      </c>
      <c r="C73" s="60"/>
      <c r="D73" s="67"/>
      <c r="E73" s="67"/>
      <c r="F73" s="56">
        <f>F71</f>
        <v>0</v>
      </c>
    </row>
    <row r="74" spans="1:6">
      <c r="A74" s="21"/>
      <c r="B74" s="21"/>
      <c r="C74" s="64"/>
      <c r="D74" s="65"/>
      <c r="E74" s="66"/>
      <c r="F74" s="66"/>
    </row>
    <row r="75" spans="1:6">
      <c r="A75" s="21"/>
      <c r="B75" s="21"/>
      <c r="C75" s="64"/>
      <c r="D75" s="65"/>
      <c r="E75" s="66"/>
      <c r="F75" s="66"/>
    </row>
    <row r="76" spans="1:6">
      <c r="A76" s="21"/>
      <c r="B76" s="21"/>
      <c r="C76" s="64"/>
      <c r="D76" s="65"/>
      <c r="E76" s="66"/>
      <c r="F76" s="66"/>
    </row>
    <row r="77" spans="1:6">
      <c r="A77" s="16"/>
      <c r="B77" s="31" t="s">
        <v>21</v>
      </c>
      <c r="C77" s="68"/>
      <c r="D77" s="69"/>
      <c r="E77" s="70"/>
      <c r="F77" s="71">
        <f>F27+F35+F63+F73</f>
        <v>0</v>
      </c>
    </row>
    <row r="78" spans="1:6">
      <c r="A78" s="3"/>
      <c r="B78" s="19" t="s">
        <v>20</v>
      </c>
      <c r="C78" s="64"/>
      <c r="D78" s="65"/>
      <c r="E78" s="66"/>
      <c r="F78" s="66">
        <f>ROUND(F77*0.25,2)</f>
        <v>0</v>
      </c>
    </row>
    <row r="79" spans="1:6">
      <c r="A79" s="16"/>
      <c r="B79" s="31" t="s">
        <v>22</v>
      </c>
      <c r="C79" s="68"/>
      <c r="D79" s="69"/>
      <c r="E79" s="70"/>
      <c r="F79" s="71">
        <f>SUM(F77:F78)</f>
        <v>0</v>
      </c>
    </row>
  </sheetData>
  <pageMargins left="0.70866141732283472" right="0.51181102362204722" top="0.74803149606299213" bottom="0.74803149606299213" header="0.31496062992125984" footer="0.31496062992125984"/>
  <pageSetup paperSize="9" scale="65" orientation="portrait" r:id="rId1"/>
  <headerFooter>
    <oddHeader>&amp;C&amp;8GRAĐEVINA : Dječji vrtić, Vukovar
INVESTITOR : Grad Vukovar, Olajnica, Vukovar</oddHeader>
  </headerFooter>
  <rowBreaks count="2" manualBreakCount="2">
    <brk id="36" max="5" man="1"/>
    <brk id="6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F8468-2FA0-416A-800C-B26C39EE0926}">
  <dimension ref="A1:G65"/>
  <sheetViews>
    <sheetView tabSelected="1" view="pageBreakPreview" topLeftCell="A29" zoomScaleNormal="100" zoomScaleSheetLayoutView="100" zoomScalePageLayoutView="80" workbookViewId="0">
      <selection activeCell="G78" sqref="G78"/>
    </sheetView>
  </sheetViews>
  <sheetFormatPr defaultRowHeight="12.75"/>
  <cols>
    <col min="1" max="1" width="7" customWidth="1"/>
    <col min="2" max="2" width="49.7109375" customWidth="1"/>
    <col min="3" max="3" width="6.85546875" style="1" customWidth="1"/>
    <col min="4" max="4" width="10.42578125" style="43" customWidth="1"/>
    <col min="5" max="5" width="10" style="43" customWidth="1"/>
    <col min="6" max="6" width="12.7109375" style="43" customWidth="1"/>
  </cols>
  <sheetData>
    <row r="1" spans="1:7" ht="39" customHeight="1">
      <c r="A1" s="3"/>
      <c r="B1" s="8" t="s">
        <v>90</v>
      </c>
      <c r="C1" s="2"/>
      <c r="D1" s="45"/>
      <c r="E1" s="45"/>
    </row>
    <row r="2" spans="1:7">
      <c r="A2" s="3"/>
      <c r="B2" s="3"/>
      <c r="C2" s="46"/>
      <c r="D2" s="13"/>
      <c r="E2" s="45"/>
      <c r="F2" s="45"/>
      <c r="G2" s="4"/>
    </row>
    <row r="3" spans="1:7" s="1" customFormat="1" ht="22.5">
      <c r="A3" s="5" t="s">
        <v>4</v>
      </c>
      <c r="B3" s="5" t="s">
        <v>0</v>
      </c>
      <c r="C3" s="47" t="s">
        <v>5</v>
      </c>
      <c r="D3" s="48" t="s">
        <v>3</v>
      </c>
      <c r="E3" s="48" t="s">
        <v>1</v>
      </c>
      <c r="F3" s="48" t="s">
        <v>2</v>
      </c>
    </row>
    <row r="4" spans="1:7" s="1" customFormat="1">
      <c r="A4" s="9"/>
      <c r="B4" s="9"/>
      <c r="C4" s="49"/>
      <c r="D4" s="50"/>
      <c r="E4" s="50"/>
      <c r="F4" s="50"/>
    </row>
    <row r="5" spans="1:7" s="1" customFormat="1">
      <c r="A5" s="14" t="s">
        <v>10</v>
      </c>
      <c r="B5" s="15" t="s">
        <v>32</v>
      </c>
      <c r="C5" s="51"/>
      <c r="D5" s="52"/>
      <c r="E5" s="52"/>
      <c r="F5" s="53"/>
    </row>
    <row r="6" spans="1:7" s="1" customFormat="1">
      <c r="A6" s="10"/>
      <c r="B6" s="6"/>
      <c r="C6" s="2"/>
      <c r="D6" s="13"/>
      <c r="E6" s="13"/>
      <c r="F6" s="13"/>
    </row>
    <row r="7" spans="1:7" s="1" customFormat="1">
      <c r="A7" s="10" t="s">
        <v>6</v>
      </c>
      <c r="B7" s="6" t="s">
        <v>39</v>
      </c>
      <c r="C7" s="2"/>
      <c r="D7" s="13"/>
      <c r="E7" s="13"/>
      <c r="F7" s="13"/>
    </row>
    <row r="8" spans="1:7" s="1" customFormat="1" ht="211.15" customHeight="1">
      <c r="A8" s="10"/>
      <c r="B8" s="6" t="s">
        <v>87</v>
      </c>
      <c r="C8" s="2"/>
      <c r="D8" s="74"/>
      <c r="E8" s="13"/>
      <c r="F8" s="13"/>
    </row>
    <row r="9" spans="1:7" s="1" customFormat="1">
      <c r="A9" s="10"/>
      <c r="B9" s="6" t="s">
        <v>75</v>
      </c>
      <c r="C9" s="2"/>
      <c r="D9" s="13"/>
      <c r="E9" s="13"/>
      <c r="F9" s="13"/>
    </row>
    <row r="10" spans="1:7" s="1" customFormat="1">
      <c r="A10" s="10"/>
      <c r="B10" s="6" t="s">
        <v>85</v>
      </c>
      <c r="C10" s="2" t="s">
        <v>9</v>
      </c>
      <c r="D10" s="13">
        <v>19</v>
      </c>
      <c r="E10" s="13">
        <v>0</v>
      </c>
      <c r="F10" s="13">
        <f>IF(ISNUMBER(D10),ROUND(D10*ROUND(E10,2),2),"")</f>
        <v>0</v>
      </c>
    </row>
    <row r="11" spans="1:7" s="1" customFormat="1">
      <c r="A11" s="10"/>
      <c r="B11" s="6" t="s">
        <v>86</v>
      </c>
      <c r="C11" s="2" t="s">
        <v>9</v>
      </c>
      <c r="D11" s="13">
        <v>8</v>
      </c>
      <c r="E11" s="13">
        <v>0</v>
      </c>
      <c r="F11" s="13">
        <f t="shared" ref="F11" si="0">IF(ISNUMBER(D11),ROUND(D11*ROUND(E11,2),2),"")</f>
        <v>0</v>
      </c>
    </row>
    <row r="12" spans="1:7" s="1" customFormat="1">
      <c r="A12" s="10"/>
      <c r="B12" s="6"/>
      <c r="C12" s="2"/>
      <c r="D12" s="13"/>
      <c r="E12" s="13"/>
      <c r="F12" s="13"/>
    </row>
    <row r="13" spans="1:7" s="1" customFormat="1">
      <c r="A13" s="10"/>
      <c r="B13" s="6"/>
      <c r="C13" s="2"/>
      <c r="D13" s="13"/>
      <c r="E13" s="13"/>
      <c r="F13" s="13"/>
    </row>
    <row r="14" spans="1:7" s="1" customFormat="1">
      <c r="A14" s="10" t="s">
        <v>7</v>
      </c>
      <c r="B14" s="28" t="s">
        <v>29</v>
      </c>
      <c r="C14" s="2"/>
      <c r="D14" s="13"/>
      <c r="E14" s="13"/>
      <c r="F14" s="13"/>
    </row>
    <row r="15" spans="1:7" s="1" customFormat="1" ht="94.9" customHeight="1">
      <c r="A15" s="10"/>
      <c r="B15" s="39" t="s">
        <v>66</v>
      </c>
      <c r="C15" s="2" t="s">
        <v>30</v>
      </c>
      <c r="D15" s="13">
        <v>2140</v>
      </c>
      <c r="E15" s="13">
        <v>0</v>
      </c>
      <c r="F15" s="13">
        <f>IF(ISNUMBER(D15),ROUND(D15*ROUND(E15,2),2),"")</f>
        <v>0</v>
      </c>
    </row>
    <row r="16" spans="1:7" s="1" customFormat="1">
      <c r="A16" s="10"/>
      <c r="B16" s="7"/>
      <c r="C16" s="2"/>
      <c r="D16" s="13"/>
      <c r="E16" s="13"/>
      <c r="F16" s="13"/>
    </row>
    <row r="17" spans="1:6" s="1" customFormat="1">
      <c r="A17" s="10"/>
      <c r="B17" s="6"/>
      <c r="C17" s="2"/>
      <c r="D17" s="13"/>
      <c r="E17" s="13"/>
      <c r="F17" s="13" t="str">
        <f t="shared" ref="F17:F28" si="1">IF(ISNUMBER(D17),ROUND(D17*ROUND(E17,2),2),"")</f>
        <v/>
      </c>
    </row>
    <row r="18" spans="1:6" s="1" customFormat="1">
      <c r="A18" s="10" t="s">
        <v>8</v>
      </c>
      <c r="B18" s="40" t="s">
        <v>31</v>
      </c>
      <c r="C18" s="2"/>
      <c r="D18" s="13"/>
      <c r="E18" s="13"/>
      <c r="F18" s="13" t="str">
        <f t="shared" si="1"/>
        <v/>
      </c>
    </row>
    <row r="19" spans="1:6" s="1" customFormat="1" ht="105.6" customHeight="1">
      <c r="A19" s="11"/>
      <c r="B19" s="39" t="s">
        <v>67</v>
      </c>
      <c r="C19" s="2" t="s">
        <v>18</v>
      </c>
      <c r="D19" s="13">
        <v>385</v>
      </c>
      <c r="E19" s="13">
        <v>0</v>
      </c>
      <c r="F19" s="13">
        <f t="shared" si="1"/>
        <v>0</v>
      </c>
    </row>
    <row r="20" spans="1:6" s="1" customFormat="1">
      <c r="A20" s="11"/>
      <c r="B20" s="12"/>
      <c r="C20" s="2"/>
      <c r="D20" s="13"/>
      <c r="E20" s="13"/>
      <c r="F20" s="13" t="str">
        <f t="shared" si="1"/>
        <v/>
      </c>
    </row>
    <row r="21" spans="1:6" s="1" customFormat="1" ht="15" customHeight="1">
      <c r="A21" s="10"/>
      <c r="B21" s="6"/>
      <c r="C21" s="2"/>
      <c r="D21" s="13"/>
      <c r="E21" s="13"/>
      <c r="F21" s="13"/>
    </row>
    <row r="22" spans="1:6" s="1" customFormat="1" ht="15.4" customHeight="1">
      <c r="A22" s="16"/>
      <c r="B22" s="17" t="s">
        <v>33</v>
      </c>
      <c r="C22" s="54"/>
      <c r="D22" s="55"/>
      <c r="E22" s="55"/>
      <c r="F22" s="56">
        <f>SUM(F7:F21)</f>
        <v>0</v>
      </c>
    </row>
    <row r="23" spans="1:6" s="1" customFormat="1">
      <c r="A23" s="10"/>
      <c r="B23" s="7"/>
      <c r="C23" s="2"/>
      <c r="D23" s="13"/>
      <c r="E23" s="13"/>
      <c r="F23" s="13" t="str">
        <f t="shared" si="1"/>
        <v/>
      </c>
    </row>
    <row r="24" spans="1:6" s="1" customFormat="1">
      <c r="A24" s="10"/>
      <c r="B24" s="7"/>
      <c r="C24" s="2"/>
      <c r="D24" s="13"/>
      <c r="E24" s="13"/>
      <c r="F24" s="13"/>
    </row>
    <row r="25" spans="1:6" s="1" customFormat="1">
      <c r="A25" s="14" t="s">
        <v>11</v>
      </c>
      <c r="B25" s="15" t="s">
        <v>38</v>
      </c>
      <c r="C25" s="51"/>
      <c r="D25" s="52"/>
      <c r="E25" s="52"/>
      <c r="F25" s="53"/>
    </row>
    <row r="26" spans="1:6" s="1" customFormat="1">
      <c r="A26" s="10"/>
      <c r="B26" s="7"/>
      <c r="C26" s="2"/>
      <c r="D26" s="13"/>
      <c r="E26" s="13"/>
      <c r="F26" s="13"/>
    </row>
    <row r="27" spans="1:6" s="1" customFormat="1" ht="25.5">
      <c r="A27" s="10" t="s">
        <v>12</v>
      </c>
      <c r="B27" s="73" t="s">
        <v>43</v>
      </c>
      <c r="C27" s="2"/>
      <c r="D27" s="13"/>
      <c r="E27" s="13"/>
      <c r="F27" s="13"/>
    </row>
    <row r="28" spans="1:6" s="1" customFormat="1" ht="148.9" customHeight="1">
      <c r="A28" s="10"/>
      <c r="B28" s="6" t="s">
        <v>60</v>
      </c>
      <c r="C28" s="2" t="s">
        <v>9</v>
      </c>
      <c r="D28" s="13">
        <v>6</v>
      </c>
      <c r="E28" s="13">
        <v>0</v>
      </c>
      <c r="F28" s="13">
        <f t="shared" si="1"/>
        <v>0</v>
      </c>
    </row>
    <row r="29" spans="1:6" s="1" customFormat="1">
      <c r="A29" s="10"/>
      <c r="B29" s="7"/>
      <c r="C29" s="2"/>
      <c r="D29" s="13"/>
      <c r="E29" s="13"/>
      <c r="F29" s="13"/>
    </row>
    <row r="30" spans="1:6" s="1" customFormat="1">
      <c r="A30" s="16"/>
      <c r="B30" s="17" t="s">
        <v>44</v>
      </c>
      <c r="C30" s="54"/>
      <c r="D30" s="55"/>
      <c r="E30" s="55"/>
      <c r="F30" s="56">
        <f>SUM(F28:F29)</f>
        <v>0</v>
      </c>
    </row>
    <row r="31" spans="1:6" s="1" customFormat="1">
      <c r="A31" s="9"/>
      <c r="B31" s="9"/>
      <c r="C31" s="49"/>
      <c r="D31" s="50"/>
      <c r="E31" s="50"/>
      <c r="F31" s="50"/>
    </row>
    <row r="32" spans="1:6">
      <c r="A32" s="14" t="s">
        <v>13</v>
      </c>
      <c r="B32" s="26" t="s">
        <v>17</v>
      </c>
      <c r="C32" s="57"/>
      <c r="D32" s="55"/>
      <c r="E32" s="55"/>
      <c r="F32" s="56"/>
    </row>
    <row r="33" spans="1:6">
      <c r="A33" s="10"/>
      <c r="B33" s="19"/>
      <c r="C33" s="58"/>
      <c r="D33" s="59"/>
      <c r="E33" s="59"/>
      <c r="F33" s="59"/>
    </row>
    <row r="34" spans="1:6">
      <c r="A34" s="10"/>
      <c r="B34" s="6"/>
      <c r="C34" s="2"/>
      <c r="D34" s="13"/>
      <c r="E34" s="13"/>
      <c r="F34" s="13"/>
    </row>
    <row r="35" spans="1:6" ht="25.5">
      <c r="A35" s="10" t="s">
        <v>14</v>
      </c>
      <c r="B35" s="44" t="s">
        <v>68</v>
      </c>
      <c r="C35" s="2"/>
      <c r="D35" s="13"/>
      <c r="E35" s="13"/>
      <c r="F35" s="13"/>
    </row>
    <row r="36" spans="1:6" ht="93.6" customHeight="1">
      <c r="A36" s="11"/>
      <c r="B36" s="6" t="s">
        <v>69</v>
      </c>
      <c r="C36" s="2" t="s">
        <v>9</v>
      </c>
      <c r="D36" s="13">
        <v>20</v>
      </c>
      <c r="E36" s="13">
        <v>0</v>
      </c>
      <c r="F36" s="13">
        <f t="shared" ref="F36" si="2">IF(ISNUMBER(D36),ROUND(D36*ROUND(E36,2),2),"")</f>
        <v>0</v>
      </c>
    </row>
    <row r="37" spans="1:6">
      <c r="A37" s="11"/>
      <c r="B37" s="6"/>
      <c r="C37" s="2"/>
      <c r="D37" s="13"/>
      <c r="E37" s="13"/>
      <c r="F37" s="13"/>
    </row>
    <row r="39" spans="1:6">
      <c r="A39" s="16"/>
      <c r="B39" s="17" t="s">
        <v>53</v>
      </c>
      <c r="C39" s="60"/>
      <c r="D39" s="55"/>
      <c r="E39" s="55"/>
      <c r="F39" s="56">
        <f>SUM(F34:F37)</f>
        <v>0</v>
      </c>
    </row>
    <row r="40" spans="1:6">
      <c r="A40" s="10"/>
      <c r="B40" s="19"/>
      <c r="C40" s="58"/>
      <c r="D40" s="59"/>
      <c r="E40" s="59"/>
      <c r="F40" s="59"/>
    </row>
    <row r="41" spans="1:6">
      <c r="A41" s="10"/>
      <c r="B41" s="19"/>
      <c r="C41" s="58"/>
      <c r="D41" s="59"/>
      <c r="E41" s="59"/>
      <c r="F41" s="59"/>
    </row>
    <row r="42" spans="1:6">
      <c r="A42" s="14" t="s">
        <v>15</v>
      </c>
      <c r="B42" s="27" t="s">
        <v>19</v>
      </c>
      <c r="C42" s="61"/>
      <c r="D42" s="62"/>
      <c r="E42" s="62"/>
      <c r="F42" s="63"/>
    </row>
    <row r="43" spans="1:6">
      <c r="A43" s="21"/>
      <c r="B43" s="21"/>
      <c r="C43" s="64"/>
      <c r="D43" s="65"/>
      <c r="E43" s="66"/>
      <c r="F43" s="66"/>
    </row>
    <row r="44" spans="1:6">
      <c r="A44" s="10" t="s">
        <v>16</v>
      </c>
      <c r="B44" s="29" t="s">
        <v>54</v>
      </c>
      <c r="C44" s="2"/>
      <c r="D44" s="13"/>
      <c r="E44" s="13"/>
      <c r="F44" s="13" t="str">
        <f t="shared" ref="F44" si="3">IF(ISNUMBER(D44),ROUND(D44*ROUND(E44,2),2),"")</f>
        <v/>
      </c>
    </row>
    <row r="45" spans="1:6" ht="139.15" customHeight="1">
      <c r="A45" s="11"/>
      <c r="B45" s="25" t="s">
        <v>82</v>
      </c>
      <c r="F45" s="13"/>
    </row>
    <row r="46" spans="1:6" ht="12" customHeight="1">
      <c r="A46" s="11"/>
      <c r="B46" s="25" t="s">
        <v>76</v>
      </c>
      <c r="F46" s="13"/>
    </row>
    <row r="47" spans="1:6" ht="12" customHeight="1">
      <c r="A47" s="11"/>
      <c r="B47" s="25" t="s">
        <v>77</v>
      </c>
      <c r="C47" s="1" t="s">
        <v>9</v>
      </c>
      <c r="D47" s="43">
        <v>19</v>
      </c>
      <c r="E47" s="43">
        <v>0</v>
      </c>
      <c r="F47" s="13">
        <f t="shared" ref="F47:F48" si="4">IF(ISNUMBER(D47),ROUND(D47*ROUND(E47,2),2),"")</f>
        <v>0</v>
      </c>
    </row>
    <row r="48" spans="1:6" ht="12" customHeight="1">
      <c r="A48" s="11"/>
      <c r="B48" s="25" t="s">
        <v>84</v>
      </c>
      <c r="C48" s="1" t="s">
        <v>9</v>
      </c>
      <c r="D48" s="43">
        <v>8</v>
      </c>
      <c r="E48" s="43">
        <v>0</v>
      </c>
      <c r="F48" s="13">
        <f t="shared" si="4"/>
        <v>0</v>
      </c>
    </row>
    <row r="49" spans="1:6" ht="13.5" customHeight="1">
      <c r="A49" s="11"/>
      <c r="B49" s="25"/>
      <c r="F49" s="13"/>
    </row>
    <row r="50" spans="1:6" ht="13.9" customHeight="1">
      <c r="A50" s="11"/>
      <c r="B50" s="25"/>
      <c r="F50" s="13"/>
    </row>
    <row r="51" spans="1:6" ht="13.5" customHeight="1">
      <c r="A51" s="10" t="s">
        <v>70</v>
      </c>
      <c r="B51" s="29" t="s">
        <v>74</v>
      </c>
      <c r="F51" s="13"/>
    </row>
    <row r="52" spans="1:6" ht="13.5" customHeight="1">
      <c r="A52" s="10"/>
      <c r="B52" s="1" t="s">
        <v>83</v>
      </c>
      <c r="C52" s="1" t="s">
        <v>30</v>
      </c>
      <c r="D52" s="43">
        <v>10</v>
      </c>
      <c r="E52" s="43">
        <v>0</v>
      </c>
      <c r="F52" s="13">
        <f t="shared" ref="F52" si="5">IF(ISNUMBER(D52),ROUND(D52*ROUND(E52,2),2),"")</f>
        <v>0</v>
      </c>
    </row>
    <row r="53" spans="1:6" ht="13.5" customHeight="1">
      <c r="A53" s="10"/>
      <c r="B53" s="1"/>
      <c r="F53" s="13"/>
    </row>
    <row r="54" spans="1:6" ht="13.5" customHeight="1">
      <c r="A54" s="10"/>
      <c r="B54" s="1"/>
      <c r="F54" s="13"/>
    </row>
    <row r="55" spans="1:6" ht="13.5" customHeight="1">
      <c r="A55" s="10" t="s">
        <v>71</v>
      </c>
      <c r="B55" s="29" t="s">
        <v>72</v>
      </c>
      <c r="F55" s="13"/>
    </row>
    <row r="56" spans="1:6" ht="13.5" customHeight="1">
      <c r="A56" s="10"/>
      <c r="B56" s="1" t="s">
        <v>73</v>
      </c>
      <c r="C56" s="1" t="s">
        <v>9</v>
      </c>
      <c r="D56" s="43">
        <v>300</v>
      </c>
      <c r="E56" s="43">
        <v>0</v>
      </c>
      <c r="F56" s="13">
        <f t="shared" ref="F56" si="6">IF(ISNUMBER(D56),ROUND(D56*ROUND(E56,2),2),"")</f>
        <v>0</v>
      </c>
    </row>
    <row r="57" spans="1:6">
      <c r="A57" s="11"/>
      <c r="B57" s="24"/>
      <c r="C57" s="2"/>
      <c r="D57" s="13"/>
      <c r="E57" s="13"/>
      <c r="F57" s="13"/>
    </row>
    <row r="58" spans="1:6">
      <c r="A58" s="11"/>
      <c r="B58" s="24"/>
      <c r="C58" s="2"/>
      <c r="D58" s="13"/>
      <c r="E58" s="13"/>
      <c r="F58" s="13"/>
    </row>
    <row r="59" spans="1:6">
      <c r="A59" s="16"/>
      <c r="B59" s="17" t="s">
        <v>56</v>
      </c>
      <c r="C59" s="60"/>
      <c r="D59" s="67"/>
      <c r="E59" s="67"/>
      <c r="F59" s="56">
        <f>SUM(F47:F56)</f>
        <v>0</v>
      </c>
    </row>
    <row r="60" spans="1:6">
      <c r="A60" s="21"/>
      <c r="B60" s="21"/>
      <c r="C60" s="64"/>
      <c r="D60" s="65"/>
      <c r="E60" s="66"/>
      <c r="F60" s="66"/>
    </row>
    <row r="61" spans="1:6">
      <c r="A61" s="21"/>
      <c r="B61" s="21"/>
      <c r="C61" s="64"/>
      <c r="D61" s="65"/>
      <c r="E61" s="66"/>
      <c r="F61" s="66"/>
    </row>
    <row r="62" spans="1:6">
      <c r="A62" s="21"/>
      <c r="B62" s="21"/>
      <c r="C62" s="64"/>
      <c r="D62" s="65"/>
      <c r="E62" s="66"/>
      <c r="F62" s="66"/>
    </row>
    <row r="63" spans="1:6">
      <c r="A63" s="16"/>
      <c r="B63" s="31" t="s">
        <v>21</v>
      </c>
      <c r="C63" s="68"/>
      <c r="D63" s="69"/>
      <c r="E63" s="70"/>
      <c r="F63" s="71">
        <f>F22+F30+F39+F59</f>
        <v>0</v>
      </c>
    </row>
    <row r="64" spans="1:6">
      <c r="A64" s="3"/>
      <c r="B64" s="19" t="s">
        <v>20</v>
      </c>
      <c r="C64" s="64"/>
      <c r="D64" s="65"/>
      <c r="E64" s="66"/>
      <c r="F64" s="66">
        <f>ROUND(F63*0.25,2)</f>
        <v>0</v>
      </c>
    </row>
    <row r="65" spans="1:6">
      <c r="A65" s="16"/>
      <c r="B65" s="31" t="s">
        <v>22</v>
      </c>
      <c r="C65" s="68"/>
      <c r="D65" s="69"/>
      <c r="E65" s="70"/>
      <c r="F65" s="71">
        <f>SUM(F63:F64)</f>
        <v>0</v>
      </c>
    </row>
  </sheetData>
  <pageMargins left="0.70866141732283472" right="0.51181102362204722" top="0.74803149606299213" bottom="0.74803149606299213" header="0.31496062992125984" footer="0.31496062992125984"/>
  <pageSetup paperSize="9" scale="65" orientation="portrait" r:id="rId1"/>
  <headerFooter>
    <oddHeader>&amp;C&amp;8GRAĐEVINA : Dječji vrtić, Vukovar
INVESTITOR : Grad Vukovar, Olajnica, Vukovar</oddHeader>
  </headerFooter>
  <rowBreaks count="1" manualBreakCount="1">
    <brk id="40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1300f0c289cccc56f898aed89a702742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54fafcf3f10daf5ffaef262bfc5970e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7DE2D7CC-2BEC-4EBB-93CB-399A742D65FE}"/>
</file>

<file path=customXml/itemProps2.xml><?xml version="1.0" encoding="utf-8"?>
<ds:datastoreItem xmlns:ds="http://schemas.openxmlformats.org/officeDocument/2006/customXml" ds:itemID="{B77629A9-A2A6-4F9E-AA43-0F7FD7C14274}"/>
</file>

<file path=customXml/itemProps3.xml><?xml version="1.0" encoding="utf-8"?>
<ds:datastoreItem xmlns:ds="http://schemas.openxmlformats.org/officeDocument/2006/customXml" ds:itemID="{4613D5CA-3892-44AC-BC68-266D2FD575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3</vt:i4>
      </vt:variant>
    </vt:vector>
  </HeadingPairs>
  <TitlesOfParts>
    <vt:vector size="6" baseType="lpstr">
      <vt:lpstr>OPCI_PODATCI_REKAPITULACIJA</vt:lpstr>
      <vt:lpstr>faza 1 - dvorana</vt:lpstr>
      <vt:lpstr>faza 2 - Škola</vt:lpstr>
      <vt:lpstr>'faza 1 - dvorana'!Podrucje_ispisa</vt:lpstr>
      <vt:lpstr>'faza 2 - Škola'!Podrucje_ispisa</vt:lpstr>
      <vt:lpstr>OPCI_PODATCI_REKAPITULACIJA!Podrucje_ispisa</vt:lpstr>
    </vt:vector>
  </TitlesOfParts>
  <Company>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</dc:creator>
  <cp:lastModifiedBy>Izidora Kušen</cp:lastModifiedBy>
  <cp:lastPrinted>2025-09-12T06:20:20Z</cp:lastPrinted>
  <dcterms:created xsi:type="dcterms:W3CDTF">2008-04-23T12:25:12Z</dcterms:created>
  <dcterms:modified xsi:type="dcterms:W3CDTF">2026-02-10T13:39:31Z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